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0115" windowHeight="7170"/>
  </bookViews>
  <sheets>
    <sheet name="Tabel 2.2" sheetId="1" r:id="rId1"/>
  </sheets>
  <definedNames>
    <definedName name="_xlnm.Print_Area" localSheetId="0">'Tabel 2.2'!$B$1:$AA$94</definedName>
    <definedName name="_xlnm.Print_Titles" localSheetId="0">'Tabel 2.2'!$3:$5</definedName>
  </definedNames>
  <calcPr calcId="144525"/>
</workbook>
</file>

<file path=xl/calcChain.xml><?xml version="1.0" encoding="utf-8"?>
<calcChain xmlns="http://schemas.openxmlformats.org/spreadsheetml/2006/main">
  <c r="Z6" i="1" l="1"/>
  <c r="Y6" i="1"/>
  <c r="X6" i="1"/>
  <c r="P6" i="1"/>
  <c r="O6" i="1"/>
  <c r="N6" i="1"/>
  <c r="M6" i="1"/>
  <c r="U6" i="1"/>
  <c r="T6" i="1"/>
  <c r="S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P7" i="1"/>
  <c r="N7" i="1"/>
  <c r="O7" i="1"/>
  <c r="M9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7" i="1"/>
  <c r="D94" i="1"/>
  <c r="E94" i="1"/>
  <c r="F94" i="1"/>
  <c r="G94" i="1"/>
  <c r="H94" i="1"/>
  <c r="I94" i="1"/>
  <c r="J94" i="1"/>
  <c r="K94" i="1"/>
  <c r="L94" i="1"/>
  <c r="Q94" i="1"/>
  <c r="R94" i="1"/>
  <c r="V94" i="1"/>
  <c r="W94" i="1"/>
  <c r="C94" i="1"/>
  <c r="W93" i="1"/>
  <c r="R93" i="1"/>
  <c r="W92" i="1"/>
  <c r="R92" i="1"/>
  <c r="W86" i="1"/>
  <c r="R86" i="1"/>
  <c r="W85" i="1"/>
  <c r="R85" i="1"/>
  <c r="W84" i="1"/>
  <c r="R84" i="1"/>
  <c r="W83" i="1"/>
  <c r="R83" i="1"/>
  <c r="W46" i="1"/>
  <c r="R46" i="1"/>
  <c r="W45" i="1"/>
  <c r="R45" i="1"/>
  <c r="W43" i="1"/>
  <c r="R43" i="1"/>
  <c r="W41" i="1"/>
  <c r="R41" i="1"/>
  <c r="W36" i="1"/>
  <c r="R36" i="1"/>
  <c r="W35" i="1"/>
  <c r="R35" i="1"/>
  <c r="W34" i="1"/>
  <c r="R34" i="1"/>
  <c r="W32" i="1"/>
  <c r="V32" i="1"/>
  <c r="R32" i="1"/>
  <c r="W31" i="1"/>
  <c r="V31" i="1"/>
  <c r="R31" i="1"/>
  <c r="W30" i="1"/>
  <c r="V30" i="1"/>
  <c r="R30" i="1"/>
  <c r="W29" i="1"/>
  <c r="V29" i="1"/>
  <c r="R29" i="1"/>
  <c r="W24" i="1"/>
  <c r="V24" i="1"/>
  <c r="R24" i="1"/>
  <c r="W23" i="1"/>
  <c r="V23" i="1"/>
  <c r="R23" i="1"/>
  <c r="W22" i="1"/>
  <c r="V22" i="1"/>
  <c r="R22" i="1"/>
  <c r="W21" i="1"/>
  <c r="V21" i="1"/>
  <c r="R21" i="1"/>
  <c r="W20" i="1"/>
  <c r="V20" i="1"/>
  <c r="R20" i="1"/>
  <c r="W19" i="1"/>
  <c r="V19" i="1"/>
  <c r="R19" i="1"/>
  <c r="W15" i="1"/>
  <c r="V15" i="1"/>
  <c r="R15" i="1"/>
  <c r="W14" i="1"/>
  <c r="V14" i="1"/>
  <c r="R14" i="1"/>
  <c r="W13" i="1"/>
  <c r="V13" i="1"/>
  <c r="R13" i="1"/>
  <c r="W12" i="1"/>
  <c r="V12" i="1"/>
  <c r="R12" i="1"/>
  <c r="W11" i="1"/>
  <c r="V11" i="1"/>
  <c r="R11" i="1"/>
  <c r="W10" i="1"/>
  <c r="V10" i="1"/>
  <c r="R10" i="1"/>
  <c r="W9" i="1"/>
  <c r="V9" i="1"/>
  <c r="R9" i="1"/>
  <c r="W8" i="1"/>
  <c r="V8" i="1"/>
  <c r="R8" i="1"/>
  <c r="Z7" i="1"/>
  <c r="Y7" i="1"/>
  <c r="X7" i="1"/>
  <c r="W7" i="1"/>
  <c r="R7" i="1" l="1"/>
  <c r="V7" i="1"/>
  <c r="U7" i="1"/>
  <c r="S7" i="1"/>
</calcChain>
</file>

<file path=xl/sharedStrings.xml><?xml version="1.0" encoding="utf-8"?>
<sst xmlns="http://schemas.openxmlformats.org/spreadsheetml/2006/main" count="117" uniqueCount="116">
  <si>
    <t>Tabel 2.2. Anggaran dan Realisasi Pendanaan Pelayanan Perangkat Daerah</t>
  </si>
  <si>
    <t>No</t>
  </si>
  <si>
    <t>Program/Kegiatan</t>
  </si>
  <si>
    <t>Anggaran pada tahun ke-
(2015)</t>
  </si>
  <si>
    <t>Anggaran pada tahun ke-
(2016)</t>
  </si>
  <si>
    <t>Anggaran pada tahun ke-
(2017)</t>
  </si>
  <si>
    <t>Anggaran pada tahun ke-
(2018)</t>
  </si>
  <si>
    <t>Anggaran pada tahun ke-
(2019)</t>
  </si>
  <si>
    <t>Realisasi Anggaran pada tahun ke- 
(2015)</t>
  </si>
  <si>
    <t>Realisasi Anggaran pada tahun ke- 
(2016)</t>
  </si>
  <si>
    <t>Realisasi Anggaran pada tahun ke- 
(2017)</t>
  </si>
  <si>
    <t>Realisasi Anggaran pada tahun ke- 
(2018)</t>
  </si>
  <si>
    <t>Realisasi Anggaran pada tahun ke- 
(2019)</t>
  </si>
  <si>
    <t>Rasio antara Realisasi dan Anggaran Tahun ke- 
(2015)</t>
  </si>
  <si>
    <t>Rasio antara Realisasi dan Anggaran Tahun ke- 
(2016)</t>
  </si>
  <si>
    <t>Rasio antara Realisasi dan Anggaran Tahun ke- 
(2017)</t>
  </si>
  <si>
    <t>Rasio antara Realisasi dan Anggaran Tahun ke- 
(2018)</t>
  </si>
  <si>
    <t>Rasio antara Realisasi dan Anggaran Tahun ke- 
(2019)</t>
  </si>
  <si>
    <t xml:space="preserve">Rata-rata pertumbuhan </t>
  </si>
  <si>
    <t>Anggaran</t>
  </si>
  <si>
    <t>Realisasi</t>
  </si>
  <si>
    <t>I</t>
  </si>
  <si>
    <t>Program pelayanan administrasi perkantoran</t>
  </si>
  <si>
    <t>II</t>
  </si>
  <si>
    <t>Program peningkatan sarana dan prasarana aparatur</t>
  </si>
  <si>
    <t>III</t>
  </si>
  <si>
    <t>IV</t>
  </si>
  <si>
    <t>V</t>
  </si>
  <si>
    <t>Program Peningkatan Promosi dan Kerjasama Investasi</t>
  </si>
  <si>
    <t>Penyelenggaraan Pameran Investasi</t>
  </si>
  <si>
    <t>VI</t>
  </si>
  <si>
    <t>VII</t>
  </si>
  <si>
    <t>Program perencanaan pembangunan daerah</t>
  </si>
  <si>
    <t>Review Renstra SKPD</t>
  </si>
  <si>
    <t>Penyusunan Renstra SKPD</t>
  </si>
  <si>
    <t>Program penyelamatan dan pelestarian dokumen/arsip daerah</t>
  </si>
  <si>
    <t>Program Peningkatan Kapasitas Sumber Daya Aparatur</t>
  </si>
  <si>
    <t>Penyediaan jasa surat menyurat (01.01)</t>
  </si>
  <si>
    <t>Penyediaan jasa komunikasi, sumber daya air dan listrik (01.02)</t>
  </si>
  <si>
    <t>Penyediaan jasa administrasi keuangan (01.07)</t>
  </si>
  <si>
    <t>Penyediaan alat tulis kantor (01.10)</t>
  </si>
  <si>
    <t>Penyediaan barang cetakan dan penggandaan (01.11)</t>
  </si>
  <si>
    <t>Penyediaan komponen instalasi listrik/penerangan bangunan kantor (01.12)</t>
  </si>
  <si>
    <t>Penyediaan peralatan rumah tangga (01.14)</t>
  </si>
  <si>
    <t>Penyediaan bahan bacaan dan peraturan perundang‑undangan (01.15)</t>
  </si>
  <si>
    <t>Penyediaan makanan dan minuman (01.17)</t>
  </si>
  <si>
    <t>Rapat‑rapat koordinasi dan konsultasi keluar daerah (01.18)</t>
  </si>
  <si>
    <t>Rapat‑rapat koordinasi dan konsultasi kedalam daerah (01.23)</t>
  </si>
  <si>
    <t>Pengadaan Kendaraan Dinas/Operasional (02.05)</t>
  </si>
  <si>
    <t>Pengadaan perlengkapan gedung kantor (02.07)</t>
  </si>
  <si>
    <t>Pengadaan mebeleur (02.10)</t>
  </si>
  <si>
    <t>Pengadaan Perangkat komputer,  printer dan perlengkapannya (02.11)</t>
  </si>
  <si>
    <t>Pemeliharaan rutin/berkala gedung kantor (02.22)</t>
  </si>
  <si>
    <t>Pemeliharaan rutin/berkala kendaraan dinas/operasional (02.24)</t>
  </si>
  <si>
    <t>Pemeliharaan rutin/berkala perlengkapan gedung kantor (02.26)</t>
  </si>
  <si>
    <t>Pemeliharaan rutin/berkala peralatan gedung kantor (02.28)</t>
  </si>
  <si>
    <t>Pengadaan sarana dan prasarana pojok laktasi (02.53)</t>
  </si>
  <si>
    <t>Pengadaan sarana dan prasarana ruang perpustakaan (02.54)</t>
  </si>
  <si>
    <t>Pengadaan Website DPPKAD (02.58)</t>
  </si>
  <si>
    <t>Pengadaan Aplikasi Pelayanan BPHTB (02.59)</t>
  </si>
  <si>
    <t>Penataan Lingkungan  gedung kantor (02.47)</t>
  </si>
  <si>
    <t>Pengadaan Kendaraan Mobil Samsat Keliling (02.70)</t>
  </si>
  <si>
    <t>Pendidikan dan Pelatihan Formal (05.01)</t>
  </si>
  <si>
    <t>Penyelenggaraan Diklat SIMDA BMD (05.10)</t>
  </si>
  <si>
    <t>Maturitas SPIP (05.15)</t>
  </si>
  <si>
    <t>Program Peningkatan Pengembangan Sistem Pelaporan Capaian Kinerja dan Keuangan</t>
  </si>
  <si>
    <t>Penyusunan pelaporan keuangan semesteran (06.02)</t>
  </si>
  <si>
    <t>Penyusunan renja dan lakip SKPD (06.12)</t>
  </si>
  <si>
    <t>Pengelolaan Keuangan Daerah (06.16)</t>
  </si>
  <si>
    <t>Penyusunan Rencana Kerja dan Anggaran (06.26)</t>
  </si>
  <si>
    <t>Pendataan dan penataan dokumen/arsip daerah (16.02)</t>
  </si>
  <si>
    <t>Program Peningkatan dan Pengembangan Pengelolaan Keuangan Daerah</t>
  </si>
  <si>
    <t>Sosialisasi paket regulasi tentang pengelolaan keuangan daerah (17.14)</t>
  </si>
  <si>
    <t>Intensifikasi dan ekstensifikasi sumber‑sumber pendapatan daerah  (17.19)</t>
  </si>
  <si>
    <t>Operasional majelis dan sekretariat majelis TP TGR (17.22)</t>
  </si>
  <si>
    <t>Pengelolaan administrasi gaji PNS (17.23)</t>
  </si>
  <si>
    <t>Koordinasi pengelolaan keuangan daerah (17.24)</t>
  </si>
  <si>
    <t>Pengelolaan administrasi kas daerah (17.25)</t>
  </si>
  <si>
    <t>Pengelolaan aplikasi sistem pengelolaan  keuangan daerah    (SIMDA) (17.28)</t>
  </si>
  <si>
    <t>Penyusunan rancangan peraturan bupati tentang penggeseran anggaran SKPD (17.29)</t>
  </si>
  <si>
    <t>Pendampingan penyusunan SPT gaji PNS (17.30)</t>
  </si>
  <si>
    <t>Pengelolaan administrasi bantuan keuangan,bantuan sosial kemasyarakatan dan dana tak terduga (17.31)</t>
  </si>
  <si>
    <t>Penilaian dan penghapusan barang milik daerah (17.32)</t>
  </si>
  <si>
    <t>Pengadaan papan nama aset tanah milik pemda kab.tegal (17.33)</t>
  </si>
  <si>
    <t>Penunjang operasional Pengalihan PBB sektor perdesaan dan perkotaan ke daerah(17.34)</t>
  </si>
  <si>
    <t>Penyediaan kebutuhan cetakan PBB sektor perdesaan dan perkotaan (17.35)</t>
  </si>
  <si>
    <t>Pembinaan pelaksanaan akuntansi pemerintah daerah pada SKPD (17.36)</t>
  </si>
  <si>
    <t>Sosialisasi dan penyuluhan pajak daerah dan retribusi daerah (17.37)</t>
  </si>
  <si>
    <t>Pengendalian pendapatan asli daerah (17.38)</t>
  </si>
  <si>
    <t>Pemeliharaan basis data PBB perdesaan dan perkotaan pola sismiop (17.40)</t>
  </si>
  <si>
    <t>Penyusunan LAporan Keuangan Pemerintah Daerah (LKPD) (17.41)</t>
  </si>
  <si>
    <t>Penyusunan Data Administrasi Keuangan Daerah (17.42)</t>
  </si>
  <si>
    <t>Inventarisasi, Penilaian dan Pelaporan Barang Milik Daerah (17.43)</t>
  </si>
  <si>
    <t>Penyusunan Peraturan Daerah tentang APBD Tahun 2015 (17.44)</t>
  </si>
  <si>
    <t>Penyusunan Peraturan Bupati tentang Penjabaran APBD Tahun 2015 (17.45)</t>
  </si>
  <si>
    <t>Fasilitasi Pemanfaatan Aset Daerah (17.46)</t>
  </si>
  <si>
    <t>Forum Satuan Kerja Perangkat Daerah (SKPD) (17.47)</t>
  </si>
  <si>
    <t>Koordinasi pengelolaan barang milik daerah (17.48)</t>
  </si>
  <si>
    <t>Fasilitasi Penerapan Akuntansi berbasis Akrual (17.49)</t>
  </si>
  <si>
    <t>Penyusunan Buku Pedoman Pelaksanaan APBD (17.50)</t>
  </si>
  <si>
    <t>Penyusunan APBD Tahun 2017 (17.51)</t>
  </si>
  <si>
    <t>Penyusunan Perubahan APBD Tahun 2016 (17.52)</t>
  </si>
  <si>
    <t>Penyusunan Pertanggungjawaban Pelaksanaan APBD (17.54)</t>
  </si>
  <si>
    <t>Sosialisasi dan Bimtek Simda BMD (17.55)</t>
  </si>
  <si>
    <t>Pemeliharaan basis data PBB perdesaan dan perkotaan dalam rangka pemuktahiran data piutang PBB (17.55)</t>
  </si>
  <si>
    <t>Fasilitasi penyajian kembali Neraca Kabupaten (17.56)</t>
  </si>
  <si>
    <t>Plotting peta block (17.57)</t>
  </si>
  <si>
    <t>Pemeliharaan SIMPATDA (17.58)</t>
  </si>
  <si>
    <t>Pengelolaan Website (17.60 )</t>
  </si>
  <si>
    <t>Pengelolaan SIKD (17.61 )</t>
  </si>
  <si>
    <t>Sensus Barang Daerah (17.62)</t>
  </si>
  <si>
    <t>Pengelolaan Keuangan Daerah (17.65)</t>
  </si>
  <si>
    <t>Pengembangan Sistem Aplikasi Keuangan Daerah(17.66)</t>
  </si>
  <si>
    <t>Koordinasi Penganggaran Daerah(17.75)</t>
  </si>
  <si>
    <t>Koordinasi PAP (17.77)</t>
  </si>
  <si>
    <t>Pengelolaan Administrasi Belanja Tidak Langsung SKPKD (17.78)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</si>
</sst>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Rp-421]* #,##0_);_([$Rp-421]* \(#,##0\);_([$Rp-421]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sz val="8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2" xfId="0" applyFont="1" applyBorder="1"/>
    <xf numFmtId="164" fontId="5" fillId="0" borderId="2" xfId="1" applyNumberFormat="1" applyFont="1" applyBorder="1"/>
    <xf numFmtId="0" fontId="5" fillId="0" borderId="0" xfId="0" applyFont="1"/>
    <xf numFmtId="0" fontId="9" fillId="0" borderId="2" xfId="0" applyFont="1" applyFill="1" applyBorder="1" applyAlignment="1">
      <alignment horizontal="left" vertical="center" wrapText="1"/>
    </xf>
    <xf numFmtId="165" fontId="9" fillId="0" borderId="2" xfId="1" applyNumberFormat="1" applyFont="1" applyFill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5" fontId="8" fillId="0" borderId="2" xfId="1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164" fontId="5" fillId="0" borderId="0" xfId="1" applyNumberFormat="1" applyFont="1"/>
    <xf numFmtId="165" fontId="5" fillId="0" borderId="0" xfId="0" applyNumberFormat="1" applyFont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/>
    <xf numFmtId="165" fontId="7" fillId="0" borderId="2" xfId="0" applyNumberFormat="1" applyFont="1" applyBorder="1"/>
    <xf numFmtId="37" fontId="8" fillId="0" borderId="2" xfId="1" applyNumberFormat="1" applyFont="1" applyFill="1" applyBorder="1" applyAlignment="1">
      <alignment vertical="center"/>
    </xf>
    <xf numFmtId="37" fontId="7" fillId="0" borderId="2" xfId="0" applyNumberFormat="1" applyFont="1" applyBorder="1" applyAlignment="1">
      <alignment horizontal="center" vertical="center"/>
    </xf>
    <xf numFmtId="37" fontId="7" fillId="0" borderId="2" xfId="1" applyNumberFormat="1" applyFont="1" applyBorder="1" applyAlignment="1">
      <alignment horizontal="center" vertical="center"/>
    </xf>
    <xf numFmtId="37" fontId="9" fillId="0" borderId="2" xfId="1" applyNumberFormat="1" applyFont="1" applyFill="1" applyBorder="1" applyAlignment="1">
      <alignment vertical="center"/>
    </xf>
    <xf numFmtId="37" fontId="5" fillId="0" borderId="2" xfId="1" applyNumberFormat="1" applyFont="1" applyBorder="1" applyAlignment="1">
      <alignment horizontal="center" vertical="center"/>
    </xf>
    <xf numFmtId="37" fontId="9" fillId="0" borderId="2" xfId="2" applyNumberFormat="1" applyFont="1" applyFill="1" applyBorder="1" applyAlignment="1">
      <alignment vertical="center"/>
    </xf>
    <xf numFmtId="37" fontId="5" fillId="0" borderId="2" xfId="0" applyNumberFormat="1" applyFont="1" applyBorder="1" applyAlignment="1">
      <alignment horizontal="center" vertical="center"/>
    </xf>
    <xf numFmtId="37" fontId="9" fillId="0" borderId="2" xfId="1" applyNumberFormat="1" applyFont="1" applyFill="1" applyBorder="1" applyAlignment="1">
      <alignment horizontal="center" vertical="center"/>
    </xf>
    <xf numFmtId="37" fontId="7" fillId="5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tabSelected="1" zoomScaleNormal="100" workbookViewId="0">
      <selection activeCell="P8" sqref="P8"/>
    </sheetView>
  </sheetViews>
  <sheetFormatPr defaultRowHeight="10.5" x14ac:dyDescent="0.15"/>
  <cols>
    <col min="1" max="1" width="4.85546875" style="25" customWidth="1"/>
    <col min="2" max="2" width="24.85546875" style="17" customWidth="1"/>
    <col min="3" max="3" width="14.85546875" style="4" customWidth="1"/>
    <col min="4" max="4" width="14.7109375" style="4" customWidth="1"/>
    <col min="5" max="5" width="15.28515625" style="4" customWidth="1"/>
    <col min="6" max="6" width="13.5703125" style="4" customWidth="1"/>
    <col min="7" max="7" width="14.42578125" style="4" customWidth="1"/>
    <col min="8" max="8" width="13.85546875" style="4" customWidth="1"/>
    <col min="9" max="9" width="13.5703125" style="4" customWidth="1"/>
    <col min="10" max="10" width="14.7109375" style="4" customWidth="1"/>
    <col min="11" max="11" width="14" style="4" customWidth="1"/>
    <col min="12" max="12" width="15.140625" style="4" hidden="1" customWidth="1"/>
    <col min="13" max="13" width="7.5703125" style="4" customWidth="1"/>
    <col min="14" max="14" width="7.42578125" style="4" customWidth="1"/>
    <col min="15" max="15" width="8.85546875" style="17" customWidth="1"/>
    <col min="16" max="16" width="8.7109375" style="17" customWidth="1"/>
    <col min="17" max="17" width="10.28515625" style="17" customWidth="1"/>
    <col min="18" max="18" width="5.5703125" style="27" customWidth="1"/>
    <col min="19" max="19" width="13" style="27" customWidth="1"/>
    <col min="20" max="20" width="12.140625" style="27" customWidth="1"/>
    <col min="21" max="21" width="11.5703125" style="27" customWidth="1"/>
    <col min="22" max="22" width="0.7109375" style="27" customWidth="1"/>
    <col min="23" max="23" width="4.85546875" style="17" customWidth="1"/>
    <col min="24" max="24" width="12" style="17" customWidth="1"/>
    <col min="25" max="25" width="11.85546875" style="17" customWidth="1"/>
    <col min="26" max="26" width="11.7109375" style="17" customWidth="1"/>
    <col min="27" max="27" width="7.85546875" style="17" customWidth="1"/>
    <col min="28" max="267" width="9.140625" style="17"/>
    <col min="268" max="268" width="67.140625" style="17" customWidth="1"/>
    <col min="269" max="270" width="20.7109375" style="17" customWidth="1"/>
    <col min="271" max="271" width="15.7109375" style="17" customWidth="1"/>
    <col min="272" max="273" width="20.7109375" style="17" customWidth="1"/>
    <col min="274" max="274" width="15.7109375" style="17" customWidth="1"/>
    <col min="275" max="277" width="0" style="17" hidden="1" customWidth="1"/>
    <col min="278" max="279" width="9.140625" style="17"/>
    <col min="280" max="280" width="19.7109375" style="17" customWidth="1"/>
    <col min="281" max="523" width="9.140625" style="17"/>
    <col min="524" max="524" width="67.140625" style="17" customWidth="1"/>
    <col min="525" max="526" width="20.7109375" style="17" customWidth="1"/>
    <col min="527" max="527" width="15.7109375" style="17" customWidth="1"/>
    <col min="528" max="529" width="20.7109375" style="17" customWidth="1"/>
    <col min="530" max="530" width="15.7109375" style="17" customWidth="1"/>
    <col min="531" max="533" width="0" style="17" hidden="1" customWidth="1"/>
    <col min="534" max="535" width="9.140625" style="17"/>
    <col min="536" max="536" width="19.7109375" style="17" customWidth="1"/>
    <col min="537" max="779" width="9.140625" style="17"/>
    <col min="780" max="780" width="67.140625" style="17" customWidth="1"/>
    <col min="781" max="782" width="20.7109375" style="17" customWidth="1"/>
    <col min="783" max="783" width="15.7109375" style="17" customWidth="1"/>
    <col min="784" max="785" width="20.7109375" style="17" customWidth="1"/>
    <col min="786" max="786" width="15.7109375" style="17" customWidth="1"/>
    <col min="787" max="789" width="0" style="17" hidden="1" customWidth="1"/>
    <col min="790" max="791" width="9.140625" style="17"/>
    <col min="792" max="792" width="19.7109375" style="17" customWidth="1"/>
    <col min="793" max="1035" width="9.140625" style="17"/>
    <col min="1036" max="1036" width="67.140625" style="17" customWidth="1"/>
    <col min="1037" max="1038" width="20.7109375" style="17" customWidth="1"/>
    <col min="1039" max="1039" width="15.7109375" style="17" customWidth="1"/>
    <col min="1040" max="1041" width="20.7109375" style="17" customWidth="1"/>
    <col min="1042" max="1042" width="15.7109375" style="17" customWidth="1"/>
    <col min="1043" max="1045" width="0" style="17" hidden="1" customWidth="1"/>
    <col min="1046" max="1047" width="9.140625" style="17"/>
    <col min="1048" max="1048" width="19.7109375" style="17" customWidth="1"/>
    <col min="1049" max="1291" width="9.140625" style="17"/>
    <col min="1292" max="1292" width="67.140625" style="17" customWidth="1"/>
    <col min="1293" max="1294" width="20.7109375" style="17" customWidth="1"/>
    <col min="1295" max="1295" width="15.7109375" style="17" customWidth="1"/>
    <col min="1296" max="1297" width="20.7109375" style="17" customWidth="1"/>
    <col min="1298" max="1298" width="15.7109375" style="17" customWidth="1"/>
    <col min="1299" max="1301" width="0" style="17" hidden="1" customWidth="1"/>
    <col min="1302" max="1303" width="9.140625" style="17"/>
    <col min="1304" max="1304" width="19.7109375" style="17" customWidth="1"/>
    <col min="1305" max="1547" width="9.140625" style="17"/>
    <col min="1548" max="1548" width="67.140625" style="17" customWidth="1"/>
    <col min="1549" max="1550" width="20.7109375" style="17" customWidth="1"/>
    <col min="1551" max="1551" width="15.7109375" style="17" customWidth="1"/>
    <col min="1552" max="1553" width="20.7109375" style="17" customWidth="1"/>
    <col min="1554" max="1554" width="15.7109375" style="17" customWidth="1"/>
    <col min="1555" max="1557" width="0" style="17" hidden="1" customWidth="1"/>
    <col min="1558" max="1559" width="9.140625" style="17"/>
    <col min="1560" max="1560" width="19.7109375" style="17" customWidth="1"/>
    <col min="1561" max="1803" width="9.140625" style="17"/>
    <col min="1804" max="1804" width="67.140625" style="17" customWidth="1"/>
    <col min="1805" max="1806" width="20.7109375" style="17" customWidth="1"/>
    <col min="1807" max="1807" width="15.7109375" style="17" customWidth="1"/>
    <col min="1808" max="1809" width="20.7109375" style="17" customWidth="1"/>
    <col min="1810" max="1810" width="15.7109375" style="17" customWidth="1"/>
    <col min="1811" max="1813" width="0" style="17" hidden="1" customWidth="1"/>
    <col min="1814" max="1815" width="9.140625" style="17"/>
    <col min="1816" max="1816" width="19.7109375" style="17" customWidth="1"/>
    <col min="1817" max="2059" width="9.140625" style="17"/>
    <col min="2060" max="2060" width="67.140625" style="17" customWidth="1"/>
    <col min="2061" max="2062" width="20.7109375" style="17" customWidth="1"/>
    <col min="2063" max="2063" width="15.7109375" style="17" customWidth="1"/>
    <col min="2064" max="2065" width="20.7109375" style="17" customWidth="1"/>
    <col min="2066" max="2066" width="15.7109375" style="17" customWidth="1"/>
    <col min="2067" max="2069" width="0" style="17" hidden="1" customWidth="1"/>
    <col min="2070" max="2071" width="9.140625" style="17"/>
    <col min="2072" max="2072" width="19.7109375" style="17" customWidth="1"/>
    <col min="2073" max="2315" width="9.140625" style="17"/>
    <col min="2316" max="2316" width="67.140625" style="17" customWidth="1"/>
    <col min="2317" max="2318" width="20.7109375" style="17" customWidth="1"/>
    <col min="2319" max="2319" width="15.7109375" style="17" customWidth="1"/>
    <col min="2320" max="2321" width="20.7109375" style="17" customWidth="1"/>
    <col min="2322" max="2322" width="15.7109375" style="17" customWidth="1"/>
    <col min="2323" max="2325" width="0" style="17" hidden="1" customWidth="1"/>
    <col min="2326" max="2327" width="9.140625" style="17"/>
    <col min="2328" max="2328" width="19.7109375" style="17" customWidth="1"/>
    <col min="2329" max="2571" width="9.140625" style="17"/>
    <col min="2572" max="2572" width="67.140625" style="17" customWidth="1"/>
    <col min="2573" max="2574" width="20.7109375" style="17" customWidth="1"/>
    <col min="2575" max="2575" width="15.7109375" style="17" customWidth="1"/>
    <col min="2576" max="2577" width="20.7109375" style="17" customWidth="1"/>
    <col min="2578" max="2578" width="15.7109375" style="17" customWidth="1"/>
    <col min="2579" max="2581" width="0" style="17" hidden="1" customWidth="1"/>
    <col min="2582" max="2583" width="9.140625" style="17"/>
    <col min="2584" max="2584" width="19.7109375" style="17" customWidth="1"/>
    <col min="2585" max="2827" width="9.140625" style="17"/>
    <col min="2828" max="2828" width="67.140625" style="17" customWidth="1"/>
    <col min="2829" max="2830" width="20.7109375" style="17" customWidth="1"/>
    <col min="2831" max="2831" width="15.7109375" style="17" customWidth="1"/>
    <col min="2832" max="2833" width="20.7109375" style="17" customWidth="1"/>
    <col min="2834" max="2834" width="15.7109375" style="17" customWidth="1"/>
    <col min="2835" max="2837" width="0" style="17" hidden="1" customWidth="1"/>
    <col min="2838" max="2839" width="9.140625" style="17"/>
    <col min="2840" max="2840" width="19.7109375" style="17" customWidth="1"/>
    <col min="2841" max="3083" width="9.140625" style="17"/>
    <col min="3084" max="3084" width="67.140625" style="17" customWidth="1"/>
    <col min="3085" max="3086" width="20.7109375" style="17" customWidth="1"/>
    <col min="3087" max="3087" width="15.7109375" style="17" customWidth="1"/>
    <col min="3088" max="3089" width="20.7109375" style="17" customWidth="1"/>
    <col min="3090" max="3090" width="15.7109375" style="17" customWidth="1"/>
    <col min="3091" max="3093" width="0" style="17" hidden="1" customWidth="1"/>
    <col min="3094" max="3095" width="9.140625" style="17"/>
    <col min="3096" max="3096" width="19.7109375" style="17" customWidth="1"/>
    <col min="3097" max="3339" width="9.140625" style="17"/>
    <col min="3340" max="3340" width="67.140625" style="17" customWidth="1"/>
    <col min="3341" max="3342" width="20.7109375" style="17" customWidth="1"/>
    <col min="3343" max="3343" width="15.7109375" style="17" customWidth="1"/>
    <col min="3344" max="3345" width="20.7109375" style="17" customWidth="1"/>
    <col min="3346" max="3346" width="15.7109375" style="17" customWidth="1"/>
    <col min="3347" max="3349" width="0" style="17" hidden="1" customWidth="1"/>
    <col min="3350" max="3351" width="9.140625" style="17"/>
    <col min="3352" max="3352" width="19.7109375" style="17" customWidth="1"/>
    <col min="3353" max="3595" width="9.140625" style="17"/>
    <col min="3596" max="3596" width="67.140625" style="17" customWidth="1"/>
    <col min="3597" max="3598" width="20.7109375" style="17" customWidth="1"/>
    <col min="3599" max="3599" width="15.7109375" style="17" customWidth="1"/>
    <col min="3600" max="3601" width="20.7109375" style="17" customWidth="1"/>
    <col min="3602" max="3602" width="15.7109375" style="17" customWidth="1"/>
    <col min="3603" max="3605" width="0" style="17" hidden="1" customWidth="1"/>
    <col min="3606" max="3607" width="9.140625" style="17"/>
    <col min="3608" max="3608" width="19.7109375" style="17" customWidth="1"/>
    <col min="3609" max="3851" width="9.140625" style="17"/>
    <col min="3852" max="3852" width="67.140625" style="17" customWidth="1"/>
    <col min="3853" max="3854" width="20.7109375" style="17" customWidth="1"/>
    <col min="3855" max="3855" width="15.7109375" style="17" customWidth="1"/>
    <col min="3856" max="3857" width="20.7109375" style="17" customWidth="1"/>
    <col min="3858" max="3858" width="15.7109375" style="17" customWidth="1"/>
    <col min="3859" max="3861" width="0" style="17" hidden="1" customWidth="1"/>
    <col min="3862" max="3863" width="9.140625" style="17"/>
    <col min="3864" max="3864" width="19.7109375" style="17" customWidth="1"/>
    <col min="3865" max="4107" width="9.140625" style="17"/>
    <col min="4108" max="4108" width="67.140625" style="17" customWidth="1"/>
    <col min="4109" max="4110" width="20.7109375" style="17" customWidth="1"/>
    <col min="4111" max="4111" width="15.7109375" style="17" customWidth="1"/>
    <col min="4112" max="4113" width="20.7109375" style="17" customWidth="1"/>
    <col min="4114" max="4114" width="15.7109375" style="17" customWidth="1"/>
    <col min="4115" max="4117" width="0" style="17" hidden="1" customWidth="1"/>
    <col min="4118" max="4119" width="9.140625" style="17"/>
    <col min="4120" max="4120" width="19.7109375" style="17" customWidth="1"/>
    <col min="4121" max="4363" width="9.140625" style="17"/>
    <col min="4364" max="4364" width="67.140625" style="17" customWidth="1"/>
    <col min="4365" max="4366" width="20.7109375" style="17" customWidth="1"/>
    <col min="4367" max="4367" width="15.7109375" style="17" customWidth="1"/>
    <col min="4368" max="4369" width="20.7109375" style="17" customWidth="1"/>
    <col min="4370" max="4370" width="15.7109375" style="17" customWidth="1"/>
    <col min="4371" max="4373" width="0" style="17" hidden="1" customWidth="1"/>
    <col min="4374" max="4375" width="9.140625" style="17"/>
    <col min="4376" max="4376" width="19.7109375" style="17" customWidth="1"/>
    <col min="4377" max="4619" width="9.140625" style="17"/>
    <col min="4620" max="4620" width="67.140625" style="17" customWidth="1"/>
    <col min="4621" max="4622" width="20.7109375" style="17" customWidth="1"/>
    <col min="4623" max="4623" width="15.7109375" style="17" customWidth="1"/>
    <col min="4624" max="4625" width="20.7109375" style="17" customWidth="1"/>
    <col min="4626" max="4626" width="15.7109375" style="17" customWidth="1"/>
    <col min="4627" max="4629" width="0" style="17" hidden="1" customWidth="1"/>
    <col min="4630" max="4631" width="9.140625" style="17"/>
    <col min="4632" max="4632" width="19.7109375" style="17" customWidth="1"/>
    <col min="4633" max="4875" width="9.140625" style="17"/>
    <col min="4876" max="4876" width="67.140625" style="17" customWidth="1"/>
    <col min="4877" max="4878" width="20.7109375" style="17" customWidth="1"/>
    <col min="4879" max="4879" width="15.7109375" style="17" customWidth="1"/>
    <col min="4880" max="4881" width="20.7109375" style="17" customWidth="1"/>
    <col min="4882" max="4882" width="15.7109375" style="17" customWidth="1"/>
    <col min="4883" max="4885" width="0" style="17" hidden="1" customWidth="1"/>
    <col min="4886" max="4887" width="9.140625" style="17"/>
    <col min="4888" max="4888" width="19.7109375" style="17" customWidth="1"/>
    <col min="4889" max="5131" width="9.140625" style="17"/>
    <col min="5132" max="5132" width="67.140625" style="17" customWidth="1"/>
    <col min="5133" max="5134" width="20.7109375" style="17" customWidth="1"/>
    <col min="5135" max="5135" width="15.7109375" style="17" customWidth="1"/>
    <col min="5136" max="5137" width="20.7109375" style="17" customWidth="1"/>
    <col min="5138" max="5138" width="15.7109375" style="17" customWidth="1"/>
    <col min="5139" max="5141" width="0" style="17" hidden="1" customWidth="1"/>
    <col min="5142" max="5143" width="9.140625" style="17"/>
    <col min="5144" max="5144" width="19.7109375" style="17" customWidth="1"/>
    <col min="5145" max="5387" width="9.140625" style="17"/>
    <col min="5388" max="5388" width="67.140625" style="17" customWidth="1"/>
    <col min="5389" max="5390" width="20.7109375" style="17" customWidth="1"/>
    <col min="5391" max="5391" width="15.7109375" style="17" customWidth="1"/>
    <col min="5392" max="5393" width="20.7109375" style="17" customWidth="1"/>
    <col min="5394" max="5394" width="15.7109375" style="17" customWidth="1"/>
    <col min="5395" max="5397" width="0" style="17" hidden="1" customWidth="1"/>
    <col min="5398" max="5399" width="9.140625" style="17"/>
    <col min="5400" max="5400" width="19.7109375" style="17" customWidth="1"/>
    <col min="5401" max="5643" width="9.140625" style="17"/>
    <col min="5644" max="5644" width="67.140625" style="17" customWidth="1"/>
    <col min="5645" max="5646" width="20.7109375" style="17" customWidth="1"/>
    <col min="5647" max="5647" width="15.7109375" style="17" customWidth="1"/>
    <col min="5648" max="5649" width="20.7109375" style="17" customWidth="1"/>
    <col min="5650" max="5650" width="15.7109375" style="17" customWidth="1"/>
    <col min="5651" max="5653" width="0" style="17" hidden="1" customWidth="1"/>
    <col min="5654" max="5655" width="9.140625" style="17"/>
    <col min="5656" max="5656" width="19.7109375" style="17" customWidth="1"/>
    <col min="5657" max="5899" width="9.140625" style="17"/>
    <col min="5900" max="5900" width="67.140625" style="17" customWidth="1"/>
    <col min="5901" max="5902" width="20.7109375" style="17" customWidth="1"/>
    <col min="5903" max="5903" width="15.7109375" style="17" customWidth="1"/>
    <col min="5904" max="5905" width="20.7109375" style="17" customWidth="1"/>
    <col min="5906" max="5906" width="15.7109375" style="17" customWidth="1"/>
    <col min="5907" max="5909" width="0" style="17" hidden="1" customWidth="1"/>
    <col min="5910" max="5911" width="9.140625" style="17"/>
    <col min="5912" max="5912" width="19.7109375" style="17" customWidth="1"/>
    <col min="5913" max="6155" width="9.140625" style="17"/>
    <col min="6156" max="6156" width="67.140625" style="17" customWidth="1"/>
    <col min="6157" max="6158" width="20.7109375" style="17" customWidth="1"/>
    <col min="6159" max="6159" width="15.7109375" style="17" customWidth="1"/>
    <col min="6160" max="6161" width="20.7109375" style="17" customWidth="1"/>
    <col min="6162" max="6162" width="15.7109375" style="17" customWidth="1"/>
    <col min="6163" max="6165" width="0" style="17" hidden="1" customWidth="1"/>
    <col min="6166" max="6167" width="9.140625" style="17"/>
    <col min="6168" max="6168" width="19.7109375" style="17" customWidth="1"/>
    <col min="6169" max="6411" width="9.140625" style="17"/>
    <col min="6412" max="6412" width="67.140625" style="17" customWidth="1"/>
    <col min="6413" max="6414" width="20.7109375" style="17" customWidth="1"/>
    <col min="6415" max="6415" width="15.7109375" style="17" customWidth="1"/>
    <col min="6416" max="6417" width="20.7109375" style="17" customWidth="1"/>
    <col min="6418" max="6418" width="15.7109375" style="17" customWidth="1"/>
    <col min="6419" max="6421" width="0" style="17" hidden="1" customWidth="1"/>
    <col min="6422" max="6423" width="9.140625" style="17"/>
    <col min="6424" max="6424" width="19.7109375" style="17" customWidth="1"/>
    <col min="6425" max="6667" width="9.140625" style="17"/>
    <col min="6668" max="6668" width="67.140625" style="17" customWidth="1"/>
    <col min="6669" max="6670" width="20.7109375" style="17" customWidth="1"/>
    <col min="6671" max="6671" width="15.7109375" style="17" customWidth="1"/>
    <col min="6672" max="6673" width="20.7109375" style="17" customWidth="1"/>
    <col min="6674" max="6674" width="15.7109375" style="17" customWidth="1"/>
    <col min="6675" max="6677" width="0" style="17" hidden="1" customWidth="1"/>
    <col min="6678" max="6679" width="9.140625" style="17"/>
    <col min="6680" max="6680" width="19.7109375" style="17" customWidth="1"/>
    <col min="6681" max="6923" width="9.140625" style="17"/>
    <col min="6924" max="6924" width="67.140625" style="17" customWidth="1"/>
    <col min="6925" max="6926" width="20.7109375" style="17" customWidth="1"/>
    <col min="6927" max="6927" width="15.7109375" style="17" customWidth="1"/>
    <col min="6928" max="6929" width="20.7109375" style="17" customWidth="1"/>
    <col min="6930" max="6930" width="15.7109375" style="17" customWidth="1"/>
    <col min="6931" max="6933" width="0" style="17" hidden="1" customWidth="1"/>
    <col min="6934" max="6935" width="9.140625" style="17"/>
    <col min="6936" max="6936" width="19.7109375" style="17" customWidth="1"/>
    <col min="6937" max="7179" width="9.140625" style="17"/>
    <col min="7180" max="7180" width="67.140625" style="17" customWidth="1"/>
    <col min="7181" max="7182" width="20.7109375" style="17" customWidth="1"/>
    <col min="7183" max="7183" width="15.7109375" style="17" customWidth="1"/>
    <col min="7184" max="7185" width="20.7109375" style="17" customWidth="1"/>
    <col min="7186" max="7186" width="15.7109375" style="17" customWidth="1"/>
    <col min="7187" max="7189" width="0" style="17" hidden="1" customWidth="1"/>
    <col min="7190" max="7191" width="9.140625" style="17"/>
    <col min="7192" max="7192" width="19.7109375" style="17" customWidth="1"/>
    <col min="7193" max="7435" width="9.140625" style="17"/>
    <col min="7436" max="7436" width="67.140625" style="17" customWidth="1"/>
    <col min="7437" max="7438" width="20.7109375" style="17" customWidth="1"/>
    <col min="7439" max="7439" width="15.7109375" style="17" customWidth="1"/>
    <col min="7440" max="7441" width="20.7109375" style="17" customWidth="1"/>
    <col min="7442" max="7442" width="15.7109375" style="17" customWidth="1"/>
    <col min="7443" max="7445" width="0" style="17" hidden="1" customWidth="1"/>
    <col min="7446" max="7447" width="9.140625" style="17"/>
    <col min="7448" max="7448" width="19.7109375" style="17" customWidth="1"/>
    <col min="7449" max="7691" width="9.140625" style="17"/>
    <col min="7692" max="7692" width="67.140625" style="17" customWidth="1"/>
    <col min="7693" max="7694" width="20.7109375" style="17" customWidth="1"/>
    <col min="7695" max="7695" width="15.7109375" style="17" customWidth="1"/>
    <col min="7696" max="7697" width="20.7109375" style="17" customWidth="1"/>
    <col min="7698" max="7698" width="15.7109375" style="17" customWidth="1"/>
    <col min="7699" max="7701" width="0" style="17" hidden="1" customWidth="1"/>
    <col min="7702" max="7703" width="9.140625" style="17"/>
    <col min="7704" max="7704" width="19.7109375" style="17" customWidth="1"/>
    <col min="7705" max="7947" width="9.140625" style="17"/>
    <col min="7948" max="7948" width="67.140625" style="17" customWidth="1"/>
    <col min="7949" max="7950" width="20.7109375" style="17" customWidth="1"/>
    <col min="7951" max="7951" width="15.7109375" style="17" customWidth="1"/>
    <col min="7952" max="7953" width="20.7109375" style="17" customWidth="1"/>
    <col min="7954" max="7954" width="15.7109375" style="17" customWidth="1"/>
    <col min="7955" max="7957" width="0" style="17" hidden="1" customWidth="1"/>
    <col min="7958" max="7959" width="9.140625" style="17"/>
    <col min="7960" max="7960" width="19.7109375" style="17" customWidth="1"/>
    <col min="7961" max="8203" width="9.140625" style="17"/>
    <col min="8204" max="8204" width="67.140625" style="17" customWidth="1"/>
    <col min="8205" max="8206" width="20.7109375" style="17" customWidth="1"/>
    <col min="8207" max="8207" width="15.7109375" style="17" customWidth="1"/>
    <col min="8208" max="8209" width="20.7109375" style="17" customWidth="1"/>
    <col min="8210" max="8210" width="15.7109375" style="17" customWidth="1"/>
    <col min="8211" max="8213" width="0" style="17" hidden="1" customWidth="1"/>
    <col min="8214" max="8215" width="9.140625" style="17"/>
    <col min="8216" max="8216" width="19.7109375" style="17" customWidth="1"/>
    <col min="8217" max="8459" width="9.140625" style="17"/>
    <col min="8460" max="8460" width="67.140625" style="17" customWidth="1"/>
    <col min="8461" max="8462" width="20.7109375" style="17" customWidth="1"/>
    <col min="8463" max="8463" width="15.7109375" style="17" customWidth="1"/>
    <col min="8464" max="8465" width="20.7109375" style="17" customWidth="1"/>
    <col min="8466" max="8466" width="15.7109375" style="17" customWidth="1"/>
    <col min="8467" max="8469" width="0" style="17" hidden="1" customWidth="1"/>
    <col min="8470" max="8471" width="9.140625" style="17"/>
    <col min="8472" max="8472" width="19.7109375" style="17" customWidth="1"/>
    <col min="8473" max="8715" width="9.140625" style="17"/>
    <col min="8716" max="8716" width="67.140625" style="17" customWidth="1"/>
    <col min="8717" max="8718" width="20.7109375" style="17" customWidth="1"/>
    <col min="8719" max="8719" width="15.7109375" style="17" customWidth="1"/>
    <col min="8720" max="8721" width="20.7109375" style="17" customWidth="1"/>
    <col min="8722" max="8722" width="15.7109375" style="17" customWidth="1"/>
    <col min="8723" max="8725" width="0" style="17" hidden="1" customWidth="1"/>
    <col min="8726" max="8727" width="9.140625" style="17"/>
    <col min="8728" max="8728" width="19.7109375" style="17" customWidth="1"/>
    <col min="8729" max="8971" width="9.140625" style="17"/>
    <col min="8972" max="8972" width="67.140625" style="17" customWidth="1"/>
    <col min="8973" max="8974" width="20.7109375" style="17" customWidth="1"/>
    <col min="8975" max="8975" width="15.7109375" style="17" customWidth="1"/>
    <col min="8976" max="8977" width="20.7109375" style="17" customWidth="1"/>
    <col min="8978" max="8978" width="15.7109375" style="17" customWidth="1"/>
    <col min="8979" max="8981" width="0" style="17" hidden="1" customWidth="1"/>
    <col min="8982" max="8983" width="9.140625" style="17"/>
    <col min="8984" max="8984" width="19.7109375" style="17" customWidth="1"/>
    <col min="8985" max="9227" width="9.140625" style="17"/>
    <col min="9228" max="9228" width="67.140625" style="17" customWidth="1"/>
    <col min="9229" max="9230" width="20.7109375" style="17" customWidth="1"/>
    <col min="9231" max="9231" width="15.7109375" style="17" customWidth="1"/>
    <col min="9232" max="9233" width="20.7109375" style="17" customWidth="1"/>
    <col min="9234" max="9234" width="15.7109375" style="17" customWidth="1"/>
    <col min="9235" max="9237" width="0" style="17" hidden="1" customWidth="1"/>
    <col min="9238" max="9239" width="9.140625" style="17"/>
    <col min="9240" max="9240" width="19.7109375" style="17" customWidth="1"/>
    <col min="9241" max="9483" width="9.140625" style="17"/>
    <col min="9484" max="9484" width="67.140625" style="17" customWidth="1"/>
    <col min="9485" max="9486" width="20.7109375" style="17" customWidth="1"/>
    <col min="9487" max="9487" width="15.7109375" style="17" customWidth="1"/>
    <col min="9488" max="9489" width="20.7109375" style="17" customWidth="1"/>
    <col min="9490" max="9490" width="15.7109375" style="17" customWidth="1"/>
    <col min="9491" max="9493" width="0" style="17" hidden="1" customWidth="1"/>
    <col min="9494" max="9495" width="9.140625" style="17"/>
    <col min="9496" max="9496" width="19.7109375" style="17" customWidth="1"/>
    <col min="9497" max="9739" width="9.140625" style="17"/>
    <col min="9740" max="9740" width="67.140625" style="17" customWidth="1"/>
    <col min="9741" max="9742" width="20.7109375" style="17" customWidth="1"/>
    <col min="9743" max="9743" width="15.7109375" style="17" customWidth="1"/>
    <col min="9744" max="9745" width="20.7109375" style="17" customWidth="1"/>
    <col min="9746" max="9746" width="15.7109375" style="17" customWidth="1"/>
    <col min="9747" max="9749" width="0" style="17" hidden="1" customWidth="1"/>
    <col min="9750" max="9751" width="9.140625" style="17"/>
    <col min="9752" max="9752" width="19.7109375" style="17" customWidth="1"/>
    <col min="9753" max="9995" width="9.140625" style="17"/>
    <col min="9996" max="9996" width="67.140625" style="17" customWidth="1"/>
    <col min="9997" max="9998" width="20.7109375" style="17" customWidth="1"/>
    <col min="9999" max="9999" width="15.7109375" style="17" customWidth="1"/>
    <col min="10000" max="10001" width="20.7109375" style="17" customWidth="1"/>
    <col min="10002" max="10002" width="15.7109375" style="17" customWidth="1"/>
    <col min="10003" max="10005" width="0" style="17" hidden="1" customWidth="1"/>
    <col min="10006" max="10007" width="9.140625" style="17"/>
    <col min="10008" max="10008" width="19.7109375" style="17" customWidth="1"/>
    <col min="10009" max="10251" width="9.140625" style="17"/>
    <col min="10252" max="10252" width="67.140625" style="17" customWidth="1"/>
    <col min="10253" max="10254" width="20.7109375" style="17" customWidth="1"/>
    <col min="10255" max="10255" width="15.7109375" style="17" customWidth="1"/>
    <col min="10256" max="10257" width="20.7109375" style="17" customWidth="1"/>
    <col min="10258" max="10258" width="15.7109375" style="17" customWidth="1"/>
    <col min="10259" max="10261" width="0" style="17" hidden="1" customWidth="1"/>
    <col min="10262" max="10263" width="9.140625" style="17"/>
    <col min="10264" max="10264" width="19.7109375" style="17" customWidth="1"/>
    <col min="10265" max="10507" width="9.140625" style="17"/>
    <col min="10508" max="10508" width="67.140625" style="17" customWidth="1"/>
    <col min="10509" max="10510" width="20.7109375" style="17" customWidth="1"/>
    <col min="10511" max="10511" width="15.7109375" style="17" customWidth="1"/>
    <col min="10512" max="10513" width="20.7109375" style="17" customWidth="1"/>
    <col min="10514" max="10514" width="15.7109375" style="17" customWidth="1"/>
    <col min="10515" max="10517" width="0" style="17" hidden="1" customWidth="1"/>
    <col min="10518" max="10519" width="9.140625" style="17"/>
    <col min="10520" max="10520" width="19.7109375" style="17" customWidth="1"/>
    <col min="10521" max="10763" width="9.140625" style="17"/>
    <col min="10764" max="10764" width="67.140625" style="17" customWidth="1"/>
    <col min="10765" max="10766" width="20.7109375" style="17" customWidth="1"/>
    <col min="10767" max="10767" width="15.7109375" style="17" customWidth="1"/>
    <col min="10768" max="10769" width="20.7109375" style="17" customWidth="1"/>
    <col min="10770" max="10770" width="15.7109375" style="17" customWidth="1"/>
    <col min="10771" max="10773" width="0" style="17" hidden="1" customWidth="1"/>
    <col min="10774" max="10775" width="9.140625" style="17"/>
    <col min="10776" max="10776" width="19.7109375" style="17" customWidth="1"/>
    <col min="10777" max="11019" width="9.140625" style="17"/>
    <col min="11020" max="11020" width="67.140625" style="17" customWidth="1"/>
    <col min="11021" max="11022" width="20.7109375" style="17" customWidth="1"/>
    <col min="11023" max="11023" width="15.7109375" style="17" customWidth="1"/>
    <col min="11024" max="11025" width="20.7109375" style="17" customWidth="1"/>
    <col min="11026" max="11026" width="15.7109375" style="17" customWidth="1"/>
    <col min="11027" max="11029" width="0" style="17" hidden="1" customWidth="1"/>
    <col min="11030" max="11031" width="9.140625" style="17"/>
    <col min="11032" max="11032" width="19.7109375" style="17" customWidth="1"/>
    <col min="11033" max="11275" width="9.140625" style="17"/>
    <col min="11276" max="11276" width="67.140625" style="17" customWidth="1"/>
    <col min="11277" max="11278" width="20.7109375" style="17" customWidth="1"/>
    <col min="11279" max="11279" width="15.7109375" style="17" customWidth="1"/>
    <col min="11280" max="11281" width="20.7109375" style="17" customWidth="1"/>
    <col min="11282" max="11282" width="15.7109375" style="17" customWidth="1"/>
    <col min="11283" max="11285" width="0" style="17" hidden="1" customWidth="1"/>
    <col min="11286" max="11287" width="9.140625" style="17"/>
    <col min="11288" max="11288" width="19.7109375" style="17" customWidth="1"/>
    <col min="11289" max="11531" width="9.140625" style="17"/>
    <col min="11532" max="11532" width="67.140625" style="17" customWidth="1"/>
    <col min="11533" max="11534" width="20.7109375" style="17" customWidth="1"/>
    <col min="11535" max="11535" width="15.7109375" style="17" customWidth="1"/>
    <col min="11536" max="11537" width="20.7109375" style="17" customWidth="1"/>
    <col min="11538" max="11538" width="15.7109375" style="17" customWidth="1"/>
    <col min="11539" max="11541" width="0" style="17" hidden="1" customWidth="1"/>
    <col min="11542" max="11543" width="9.140625" style="17"/>
    <col min="11544" max="11544" width="19.7109375" style="17" customWidth="1"/>
    <col min="11545" max="11787" width="9.140625" style="17"/>
    <col min="11788" max="11788" width="67.140625" style="17" customWidth="1"/>
    <col min="11789" max="11790" width="20.7109375" style="17" customWidth="1"/>
    <col min="11791" max="11791" width="15.7109375" style="17" customWidth="1"/>
    <col min="11792" max="11793" width="20.7109375" style="17" customWidth="1"/>
    <col min="11794" max="11794" width="15.7109375" style="17" customWidth="1"/>
    <col min="11795" max="11797" width="0" style="17" hidden="1" customWidth="1"/>
    <col min="11798" max="11799" width="9.140625" style="17"/>
    <col min="11800" max="11800" width="19.7109375" style="17" customWidth="1"/>
    <col min="11801" max="12043" width="9.140625" style="17"/>
    <col min="12044" max="12044" width="67.140625" style="17" customWidth="1"/>
    <col min="12045" max="12046" width="20.7109375" style="17" customWidth="1"/>
    <col min="12047" max="12047" width="15.7109375" style="17" customWidth="1"/>
    <col min="12048" max="12049" width="20.7109375" style="17" customWidth="1"/>
    <col min="12050" max="12050" width="15.7109375" style="17" customWidth="1"/>
    <col min="12051" max="12053" width="0" style="17" hidden="1" customWidth="1"/>
    <col min="12054" max="12055" width="9.140625" style="17"/>
    <col min="12056" max="12056" width="19.7109375" style="17" customWidth="1"/>
    <col min="12057" max="12299" width="9.140625" style="17"/>
    <col min="12300" max="12300" width="67.140625" style="17" customWidth="1"/>
    <col min="12301" max="12302" width="20.7109375" style="17" customWidth="1"/>
    <col min="12303" max="12303" width="15.7109375" style="17" customWidth="1"/>
    <col min="12304" max="12305" width="20.7109375" style="17" customWidth="1"/>
    <col min="12306" max="12306" width="15.7109375" style="17" customWidth="1"/>
    <col min="12307" max="12309" width="0" style="17" hidden="1" customWidth="1"/>
    <col min="12310" max="12311" width="9.140625" style="17"/>
    <col min="12312" max="12312" width="19.7109375" style="17" customWidth="1"/>
    <col min="12313" max="12555" width="9.140625" style="17"/>
    <col min="12556" max="12556" width="67.140625" style="17" customWidth="1"/>
    <col min="12557" max="12558" width="20.7109375" style="17" customWidth="1"/>
    <col min="12559" max="12559" width="15.7109375" style="17" customWidth="1"/>
    <col min="12560" max="12561" width="20.7109375" style="17" customWidth="1"/>
    <col min="12562" max="12562" width="15.7109375" style="17" customWidth="1"/>
    <col min="12563" max="12565" width="0" style="17" hidden="1" customWidth="1"/>
    <col min="12566" max="12567" width="9.140625" style="17"/>
    <col min="12568" max="12568" width="19.7109375" style="17" customWidth="1"/>
    <col min="12569" max="12811" width="9.140625" style="17"/>
    <col min="12812" max="12812" width="67.140625" style="17" customWidth="1"/>
    <col min="12813" max="12814" width="20.7109375" style="17" customWidth="1"/>
    <col min="12815" max="12815" width="15.7109375" style="17" customWidth="1"/>
    <col min="12816" max="12817" width="20.7109375" style="17" customWidth="1"/>
    <col min="12818" max="12818" width="15.7109375" style="17" customWidth="1"/>
    <col min="12819" max="12821" width="0" style="17" hidden="1" customWidth="1"/>
    <col min="12822" max="12823" width="9.140625" style="17"/>
    <col min="12824" max="12824" width="19.7109375" style="17" customWidth="1"/>
    <col min="12825" max="13067" width="9.140625" style="17"/>
    <col min="13068" max="13068" width="67.140625" style="17" customWidth="1"/>
    <col min="13069" max="13070" width="20.7109375" style="17" customWidth="1"/>
    <col min="13071" max="13071" width="15.7109375" style="17" customWidth="1"/>
    <col min="13072" max="13073" width="20.7109375" style="17" customWidth="1"/>
    <col min="13074" max="13074" width="15.7109375" style="17" customWidth="1"/>
    <col min="13075" max="13077" width="0" style="17" hidden="1" customWidth="1"/>
    <col min="13078" max="13079" width="9.140625" style="17"/>
    <col min="13080" max="13080" width="19.7109375" style="17" customWidth="1"/>
    <col min="13081" max="13323" width="9.140625" style="17"/>
    <col min="13324" max="13324" width="67.140625" style="17" customWidth="1"/>
    <col min="13325" max="13326" width="20.7109375" style="17" customWidth="1"/>
    <col min="13327" max="13327" width="15.7109375" style="17" customWidth="1"/>
    <col min="13328" max="13329" width="20.7109375" style="17" customWidth="1"/>
    <col min="13330" max="13330" width="15.7109375" style="17" customWidth="1"/>
    <col min="13331" max="13333" width="0" style="17" hidden="1" customWidth="1"/>
    <col min="13334" max="13335" width="9.140625" style="17"/>
    <col min="13336" max="13336" width="19.7109375" style="17" customWidth="1"/>
    <col min="13337" max="13579" width="9.140625" style="17"/>
    <col min="13580" max="13580" width="67.140625" style="17" customWidth="1"/>
    <col min="13581" max="13582" width="20.7109375" style="17" customWidth="1"/>
    <col min="13583" max="13583" width="15.7109375" style="17" customWidth="1"/>
    <col min="13584" max="13585" width="20.7109375" style="17" customWidth="1"/>
    <col min="13586" max="13586" width="15.7109375" style="17" customWidth="1"/>
    <col min="13587" max="13589" width="0" style="17" hidden="1" customWidth="1"/>
    <col min="13590" max="13591" width="9.140625" style="17"/>
    <col min="13592" max="13592" width="19.7109375" style="17" customWidth="1"/>
    <col min="13593" max="13835" width="9.140625" style="17"/>
    <col min="13836" max="13836" width="67.140625" style="17" customWidth="1"/>
    <col min="13837" max="13838" width="20.7109375" style="17" customWidth="1"/>
    <col min="13839" max="13839" width="15.7109375" style="17" customWidth="1"/>
    <col min="13840" max="13841" width="20.7109375" style="17" customWidth="1"/>
    <col min="13842" max="13842" width="15.7109375" style="17" customWidth="1"/>
    <col min="13843" max="13845" width="0" style="17" hidden="1" customWidth="1"/>
    <col min="13846" max="13847" width="9.140625" style="17"/>
    <col min="13848" max="13848" width="19.7109375" style="17" customWidth="1"/>
    <col min="13849" max="14091" width="9.140625" style="17"/>
    <col min="14092" max="14092" width="67.140625" style="17" customWidth="1"/>
    <col min="14093" max="14094" width="20.7109375" style="17" customWidth="1"/>
    <col min="14095" max="14095" width="15.7109375" style="17" customWidth="1"/>
    <col min="14096" max="14097" width="20.7109375" style="17" customWidth="1"/>
    <col min="14098" max="14098" width="15.7109375" style="17" customWidth="1"/>
    <col min="14099" max="14101" width="0" style="17" hidden="1" customWidth="1"/>
    <col min="14102" max="14103" width="9.140625" style="17"/>
    <col min="14104" max="14104" width="19.7109375" style="17" customWidth="1"/>
    <col min="14105" max="14347" width="9.140625" style="17"/>
    <col min="14348" max="14348" width="67.140625" style="17" customWidth="1"/>
    <col min="14349" max="14350" width="20.7109375" style="17" customWidth="1"/>
    <col min="14351" max="14351" width="15.7109375" style="17" customWidth="1"/>
    <col min="14352" max="14353" width="20.7109375" style="17" customWidth="1"/>
    <col min="14354" max="14354" width="15.7109375" style="17" customWidth="1"/>
    <col min="14355" max="14357" width="0" style="17" hidden="1" customWidth="1"/>
    <col min="14358" max="14359" width="9.140625" style="17"/>
    <col min="14360" max="14360" width="19.7109375" style="17" customWidth="1"/>
    <col min="14361" max="14603" width="9.140625" style="17"/>
    <col min="14604" max="14604" width="67.140625" style="17" customWidth="1"/>
    <col min="14605" max="14606" width="20.7109375" style="17" customWidth="1"/>
    <col min="14607" max="14607" width="15.7109375" style="17" customWidth="1"/>
    <col min="14608" max="14609" width="20.7109375" style="17" customWidth="1"/>
    <col min="14610" max="14610" width="15.7109375" style="17" customWidth="1"/>
    <col min="14611" max="14613" width="0" style="17" hidden="1" customWidth="1"/>
    <col min="14614" max="14615" width="9.140625" style="17"/>
    <col min="14616" max="14616" width="19.7109375" style="17" customWidth="1"/>
    <col min="14617" max="14859" width="9.140625" style="17"/>
    <col min="14860" max="14860" width="67.140625" style="17" customWidth="1"/>
    <col min="14861" max="14862" width="20.7109375" style="17" customWidth="1"/>
    <col min="14863" max="14863" width="15.7109375" style="17" customWidth="1"/>
    <col min="14864" max="14865" width="20.7109375" style="17" customWidth="1"/>
    <col min="14866" max="14866" width="15.7109375" style="17" customWidth="1"/>
    <col min="14867" max="14869" width="0" style="17" hidden="1" customWidth="1"/>
    <col min="14870" max="14871" width="9.140625" style="17"/>
    <col min="14872" max="14872" width="19.7109375" style="17" customWidth="1"/>
    <col min="14873" max="15115" width="9.140625" style="17"/>
    <col min="15116" max="15116" width="67.140625" style="17" customWidth="1"/>
    <col min="15117" max="15118" width="20.7109375" style="17" customWidth="1"/>
    <col min="15119" max="15119" width="15.7109375" style="17" customWidth="1"/>
    <col min="15120" max="15121" width="20.7109375" style="17" customWidth="1"/>
    <col min="15122" max="15122" width="15.7109375" style="17" customWidth="1"/>
    <col min="15123" max="15125" width="0" style="17" hidden="1" customWidth="1"/>
    <col min="15126" max="15127" width="9.140625" style="17"/>
    <col min="15128" max="15128" width="19.7109375" style="17" customWidth="1"/>
    <col min="15129" max="15371" width="9.140625" style="17"/>
    <col min="15372" max="15372" width="67.140625" style="17" customWidth="1"/>
    <col min="15373" max="15374" width="20.7109375" style="17" customWidth="1"/>
    <col min="15375" max="15375" width="15.7109375" style="17" customWidth="1"/>
    <col min="15376" max="15377" width="20.7109375" style="17" customWidth="1"/>
    <col min="15378" max="15378" width="15.7109375" style="17" customWidth="1"/>
    <col min="15379" max="15381" width="0" style="17" hidden="1" customWidth="1"/>
    <col min="15382" max="15383" width="9.140625" style="17"/>
    <col min="15384" max="15384" width="19.7109375" style="17" customWidth="1"/>
    <col min="15385" max="15627" width="9.140625" style="17"/>
    <col min="15628" max="15628" width="67.140625" style="17" customWidth="1"/>
    <col min="15629" max="15630" width="20.7109375" style="17" customWidth="1"/>
    <col min="15631" max="15631" width="15.7109375" style="17" customWidth="1"/>
    <col min="15632" max="15633" width="20.7109375" style="17" customWidth="1"/>
    <col min="15634" max="15634" width="15.7109375" style="17" customWidth="1"/>
    <col min="15635" max="15637" width="0" style="17" hidden="1" customWidth="1"/>
    <col min="15638" max="15639" width="9.140625" style="17"/>
    <col min="15640" max="15640" width="19.7109375" style="17" customWidth="1"/>
    <col min="15641" max="15883" width="9.140625" style="17"/>
    <col min="15884" max="15884" width="67.140625" style="17" customWidth="1"/>
    <col min="15885" max="15886" width="20.7109375" style="17" customWidth="1"/>
    <col min="15887" max="15887" width="15.7109375" style="17" customWidth="1"/>
    <col min="15888" max="15889" width="20.7109375" style="17" customWidth="1"/>
    <col min="15890" max="15890" width="15.7109375" style="17" customWidth="1"/>
    <col min="15891" max="15893" width="0" style="17" hidden="1" customWidth="1"/>
    <col min="15894" max="15895" width="9.140625" style="17"/>
    <col min="15896" max="15896" width="19.7109375" style="17" customWidth="1"/>
    <col min="15897" max="16139" width="9.140625" style="17"/>
    <col min="16140" max="16140" width="67.140625" style="17" customWidth="1"/>
    <col min="16141" max="16142" width="20.7109375" style="17" customWidth="1"/>
    <col min="16143" max="16143" width="15.7109375" style="17" customWidth="1"/>
    <col min="16144" max="16145" width="20.7109375" style="17" customWidth="1"/>
    <col min="16146" max="16146" width="15.7109375" style="17" customWidth="1"/>
    <col min="16147" max="16149" width="0" style="17" hidden="1" customWidth="1"/>
    <col min="16150" max="16151" width="9.140625" style="17"/>
    <col min="16152" max="16152" width="19.7109375" style="17" customWidth="1"/>
    <col min="16153" max="16384" width="9.140625" style="17"/>
  </cols>
  <sheetData>
    <row r="1" spans="1:27" s="2" customFormat="1" ht="28.5" customHeight="1" x14ac:dyDescent="0.25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3" spans="1:27" s="4" customFormat="1" ht="56.25" customHeight="1" x14ac:dyDescent="0.25">
      <c r="A3" s="50" t="s">
        <v>1</v>
      </c>
      <c r="B3" s="50" t="s">
        <v>2</v>
      </c>
      <c r="C3" s="52" t="s">
        <v>3</v>
      </c>
      <c r="D3" s="52" t="s">
        <v>4</v>
      </c>
      <c r="E3" s="52" t="s">
        <v>5</v>
      </c>
      <c r="F3" s="52" t="s">
        <v>6</v>
      </c>
      <c r="G3" s="52" t="s">
        <v>7</v>
      </c>
      <c r="H3" s="54" t="s">
        <v>8</v>
      </c>
      <c r="I3" s="54" t="s">
        <v>9</v>
      </c>
      <c r="J3" s="54" t="s">
        <v>10</v>
      </c>
      <c r="K3" s="54" t="s">
        <v>11</v>
      </c>
      <c r="L3" s="45" t="s">
        <v>12</v>
      </c>
      <c r="M3" s="43" t="s">
        <v>13</v>
      </c>
      <c r="N3" s="43" t="s">
        <v>14</v>
      </c>
      <c r="O3" s="43" t="s">
        <v>15</v>
      </c>
      <c r="P3" s="43" t="s">
        <v>16</v>
      </c>
      <c r="Q3" s="45" t="s">
        <v>17</v>
      </c>
      <c r="R3" s="47" t="s">
        <v>18</v>
      </c>
      <c r="S3" s="47"/>
      <c r="T3" s="47"/>
      <c r="U3" s="47"/>
      <c r="V3" s="47"/>
      <c r="W3" s="47"/>
      <c r="X3" s="47"/>
      <c r="Y3" s="47"/>
      <c r="Z3" s="47"/>
      <c r="AA3" s="3"/>
    </row>
    <row r="4" spans="1:27" s="4" customFormat="1" ht="32.25" customHeight="1" x14ac:dyDescent="0.25">
      <c r="A4" s="51"/>
      <c r="B4" s="51"/>
      <c r="C4" s="53"/>
      <c r="D4" s="53"/>
      <c r="E4" s="53"/>
      <c r="F4" s="53"/>
      <c r="G4" s="53"/>
      <c r="H4" s="55"/>
      <c r="I4" s="55"/>
      <c r="J4" s="55"/>
      <c r="K4" s="55"/>
      <c r="L4" s="46"/>
      <c r="M4" s="44"/>
      <c r="N4" s="44"/>
      <c r="O4" s="44"/>
      <c r="P4" s="44"/>
      <c r="Q4" s="46"/>
      <c r="R4" s="48" t="s">
        <v>19</v>
      </c>
      <c r="S4" s="48"/>
      <c r="T4" s="48"/>
      <c r="U4" s="48"/>
      <c r="V4" s="48"/>
      <c r="W4" s="47" t="s">
        <v>20</v>
      </c>
      <c r="X4" s="47"/>
      <c r="Y4" s="47"/>
      <c r="Z4" s="47"/>
      <c r="AA4" s="3"/>
    </row>
    <row r="5" spans="1:27" s="2" customFormat="1" ht="27" customHeight="1" x14ac:dyDescent="0.25">
      <c r="A5" s="5"/>
      <c r="B5" s="6"/>
      <c r="C5" s="7">
        <v>1</v>
      </c>
      <c r="D5" s="7">
        <v>2</v>
      </c>
      <c r="E5" s="7">
        <v>3</v>
      </c>
      <c r="F5" s="7">
        <v>4</v>
      </c>
      <c r="G5" s="7">
        <v>5</v>
      </c>
      <c r="H5" s="8">
        <v>1</v>
      </c>
      <c r="I5" s="8">
        <v>2</v>
      </c>
      <c r="J5" s="8">
        <v>3</v>
      </c>
      <c r="K5" s="8">
        <v>4</v>
      </c>
      <c r="L5" s="9">
        <v>5</v>
      </c>
      <c r="M5" s="10">
        <v>1</v>
      </c>
      <c r="N5" s="10">
        <v>2</v>
      </c>
      <c r="O5" s="10">
        <v>3</v>
      </c>
      <c r="P5" s="10">
        <v>4</v>
      </c>
      <c r="Q5" s="9">
        <v>5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1</v>
      </c>
      <c r="X5" s="5">
        <v>2</v>
      </c>
      <c r="Y5" s="5">
        <v>3</v>
      </c>
      <c r="Z5" s="5">
        <v>4</v>
      </c>
      <c r="AA5" s="5">
        <v>5</v>
      </c>
    </row>
    <row r="6" spans="1:27" ht="28.5" customHeight="1" x14ac:dyDescent="0.15">
      <c r="A6" s="11" t="s">
        <v>21</v>
      </c>
      <c r="B6" s="12" t="s">
        <v>22</v>
      </c>
      <c r="C6" s="34">
        <v>28458787000</v>
      </c>
      <c r="D6" s="35">
        <v>29841000000</v>
      </c>
      <c r="E6" s="35">
        <v>37844360000</v>
      </c>
      <c r="F6" s="35">
        <v>39560860000</v>
      </c>
      <c r="G6" s="35">
        <v>41188625000</v>
      </c>
      <c r="H6" s="36">
        <v>28524140766</v>
      </c>
      <c r="I6" s="35">
        <v>29772550035</v>
      </c>
      <c r="J6" s="35">
        <v>37047453841</v>
      </c>
      <c r="K6" s="35">
        <v>39274103385</v>
      </c>
      <c r="L6" s="11"/>
      <c r="M6" s="21">
        <f>(H6/C6)*100</f>
        <v>100.22964354032378</v>
      </c>
      <c r="N6" s="21">
        <f t="shared" ref="N6" si="0">(I6/D6)*100</f>
        <v>99.770617723936866</v>
      </c>
      <c r="O6" s="21">
        <f t="shared" ref="O6" si="1">(J6/E6)*100</f>
        <v>97.894253835974496</v>
      </c>
      <c r="P6" s="21">
        <f t="shared" ref="P6" si="2">(K6/F6)*100</f>
        <v>99.275150704509457</v>
      </c>
      <c r="Q6" s="15"/>
      <c r="R6" s="16"/>
      <c r="S6" s="14">
        <f>(D6-C6)/2</f>
        <v>691106500</v>
      </c>
      <c r="T6" s="14">
        <f>(E6-C6)/3</f>
        <v>3128524333.3333335</v>
      </c>
      <c r="U6" s="14">
        <f>(F6-C6)/4</f>
        <v>2775518250</v>
      </c>
      <c r="V6" s="16"/>
      <c r="W6" s="15"/>
      <c r="X6" s="14">
        <f>(I6-H6)/2</f>
        <v>624204634.5</v>
      </c>
      <c r="Y6" s="14">
        <f>(J6-H6)/3</f>
        <v>2841104358.3333335</v>
      </c>
      <c r="Z6" s="14">
        <f>(K6-H6)/4</f>
        <v>2687490654.75</v>
      </c>
      <c r="AA6" s="15"/>
    </row>
    <row r="7" spans="1:27" ht="27.95" customHeight="1" x14ac:dyDescent="0.15">
      <c r="A7" s="13">
        <v>1</v>
      </c>
      <c r="B7" s="18" t="s">
        <v>37</v>
      </c>
      <c r="C7" s="37">
        <v>6000000</v>
      </c>
      <c r="D7" s="37">
        <v>6000000</v>
      </c>
      <c r="E7" s="37">
        <v>6000000</v>
      </c>
      <c r="F7" s="37">
        <v>6000000</v>
      </c>
      <c r="G7" s="37">
        <v>6000000</v>
      </c>
      <c r="H7" s="38">
        <v>6000000</v>
      </c>
      <c r="I7" s="39">
        <v>5673000</v>
      </c>
      <c r="J7" s="37">
        <v>3216000</v>
      </c>
      <c r="K7" s="39">
        <v>2886000</v>
      </c>
      <c r="L7" s="19"/>
      <c r="M7" s="21">
        <f>(H7/C7)*100</f>
        <v>100</v>
      </c>
      <c r="N7" s="21">
        <f t="shared" ref="N7:P22" si="3">(I7/D7)*100</f>
        <v>94.55</v>
      </c>
      <c r="O7" s="21">
        <f t="shared" si="3"/>
        <v>53.6</v>
      </c>
      <c r="P7" s="21">
        <f t="shared" si="3"/>
        <v>48.1</v>
      </c>
      <c r="Q7" s="20"/>
      <c r="R7" s="14">
        <f>(C7-C7)/1</f>
        <v>0</v>
      </c>
      <c r="S7" s="14">
        <f>(D7-C7)/2</f>
        <v>0</v>
      </c>
      <c r="T7" s="14">
        <f>(E7-C7)/3</f>
        <v>0</v>
      </c>
      <c r="U7" s="14">
        <f>(F7-C7)/4</f>
        <v>0</v>
      </c>
      <c r="V7" s="14">
        <f>(G7-C7)/5</f>
        <v>0</v>
      </c>
      <c r="W7" s="14">
        <f>(H7-H7)/1</f>
        <v>0</v>
      </c>
      <c r="X7" s="14">
        <f>(I7-H7)/2</f>
        <v>-163500</v>
      </c>
      <c r="Y7" s="14">
        <f>(J7-H7)/3</f>
        <v>-928000</v>
      </c>
      <c r="Z7" s="14">
        <f>(K7-H7)/4</f>
        <v>-778500</v>
      </c>
      <c r="AA7" s="13"/>
    </row>
    <row r="8" spans="1:27" ht="27.95" customHeight="1" x14ac:dyDescent="0.15">
      <c r="A8" s="13">
        <v>2</v>
      </c>
      <c r="B8" s="18" t="s">
        <v>38</v>
      </c>
      <c r="C8" s="37">
        <v>27650000000</v>
      </c>
      <c r="D8" s="37">
        <v>29000000000</v>
      </c>
      <c r="E8" s="37">
        <v>36300000000</v>
      </c>
      <c r="F8" s="37">
        <v>37657500000</v>
      </c>
      <c r="G8" s="37">
        <v>38740000000</v>
      </c>
      <c r="H8" s="38">
        <v>27784186240</v>
      </c>
      <c r="I8" s="39">
        <v>28979507707</v>
      </c>
      <c r="J8" s="37">
        <v>35575559096</v>
      </c>
      <c r="K8" s="39">
        <v>37455225960</v>
      </c>
      <c r="L8" s="19"/>
      <c r="M8" s="21">
        <f t="shared" ref="M8:P71" si="4">(H8/C8)*100</f>
        <v>100.48530285714286</v>
      </c>
      <c r="N8" s="21">
        <f t="shared" si="3"/>
        <v>99.929336920689664</v>
      </c>
      <c r="O8" s="21">
        <f t="shared" si="3"/>
        <v>98.004295030303041</v>
      </c>
      <c r="P8" s="21">
        <f t="shared" si="3"/>
        <v>99.462858554072895</v>
      </c>
      <c r="Q8" s="20"/>
      <c r="R8" s="14">
        <f>(C8-C8)/1</f>
        <v>0</v>
      </c>
      <c r="S8" s="14">
        <f t="shared" ref="S8:S71" si="5">(D8-C8)/2</f>
        <v>675000000</v>
      </c>
      <c r="T8" s="14">
        <f t="shared" ref="T8:T71" si="6">(E8-C8)/3</f>
        <v>2883333333.3333335</v>
      </c>
      <c r="U8" s="14">
        <f t="shared" ref="U8:U71" si="7">(F8-C8)/4</f>
        <v>2501875000</v>
      </c>
      <c r="V8" s="14">
        <f>(G8-C8)/5</f>
        <v>2218000000</v>
      </c>
      <c r="W8" s="14">
        <f t="shared" ref="W8:W15" si="8">(H8-H8)/1</f>
        <v>0</v>
      </c>
      <c r="X8" s="14">
        <f t="shared" ref="X8:X71" si="9">(I8-H8)/2</f>
        <v>597660733.5</v>
      </c>
      <c r="Y8" s="14">
        <f t="shared" ref="Y8:Y71" si="10">(J8-H8)/3</f>
        <v>2597124285.3333335</v>
      </c>
      <c r="Z8" s="14">
        <f t="shared" ref="Z8:Z71" si="11">(K8-H8)/4</f>
        <v>2417759930</v>
      </c>
      <c r="AA8" s="13"/>
    </row>
    <row r="9" spans="1:27" ht="27.95" customHeight="1" x14ac:dyDescent="0.15">
      <c r="A9" s="13">
        <v>3</v>
      </c>
      <c r="B9" s="18" t="s">
        <v>39</v>
      </c>
      <c r="C9" s="37">
        <v>186787000</v>
      </c>
      <c r="D9" s="37">
        <v>238000000</v>
      </c>
      <c r="E9" s="37">
        <v>911360000</v>
      </c>
      <c r="F9" s="37">
        <v>1272360000</v>
      </c>
      <c r="G9" s="37">
        <v>1767625000</v>
      </c>
      <c r="H9" s="38">
        <v>176015035</v>
      </c>
      <c r="I9" s="39">
        <v>234380855</v>
      </c>
      <c r="J9" s="37">
        <v>892635260</v>
      </c>
      <c r="K9" s="39">
        <v>1247659089</v>
      </c>
      <c r="L9" s="19"/>
      <c r="M9" s="21">
        <f t="shared" si="4"/>
        <v>94.233022105392777</v>
      </c>
      <c r="N9" s="21">
        <f t="shared" si="3"/>
        <v>98.479350840336139</v>
      </c>
      <c r="O9" s="21">
        <f t="shared" si="3"/>
        <v>97.945406864466293</v>
      </c>
      <c r="P9" s="21">
        <f t="shared" si="3"/>
        <v>98.058653918702248</v>
      </c>
      <c r="Q9" s="20"/>
      <c r="R9" s="14">
        <f t="shared" ref="R9:R15" si="12">(C9-C9)/1</f>
        <v>0</v>
      </c>
      <c r="S9" s="14">
        <f t="shared" si="5"/>
        <v>25606500</v>
      </c>
      <c r="T9" s="14">
        <f t="shared" si="6"/>
        <v>241524333.33333334</v>
      </c>
      <c r="U9" s="14">
        <f t="shared" si="7"/>
        <v>271393250</v>
      </c>
      <c r="V9" s="14">
        <f t="shared" ref="V9:V15" si="13">(G9-C9)/5</f>
        <v>316167600</v>
      </c>
      <c r="W9" s="14">
        <f t="shared" si="8"/>
        <v>0</v>
      </c>
      <c r="X9" s="14">
        <f t="shared" si="9"/>
        <v>29182910</v>
      </c>
      <c r="Y9" s="14">
        <f t="shared" si="10"/>
        <v>238873408.33333334</v>
      </c>
      <c r="Z9" s="14">
        <f t="shared" si="11"/>
        <v>267911013.5</v>
      </c>
      <c r="AA9" s="13"/>
    </row>
    <row r="10" spans="1:27" ht="27.95" customHeight="1" x14ac:dyDescent="0.15">
      <c r="A10" s="13">
        <v>4</v>
      </c>
      <c r="B10" s="18" t="s">
        <v>40</v>
      </c>
      <c r="C10" s="37">
        <v>120000000</v>
      </c>
      <c r="D10" s="37">
        <v>110000000</v>
      </c>
      <c r="E10" s="37">
        <v>125000000</v>
      </c>
      <c r="F10" s="37">
        <v>100000000</v>
      </c>
      <c r="G10" s="37">
        <v>100000000</v>
      </c>
      <c r="H10" s="38">
        <v>115265091</v>
      </c>
      <c r="I10" s="39">
        <v>106915800</v>
      </c>
      <c r="J10" s="37">
        <v>118661430</v>
      </c>
      <c r="K10" s="39">
        <v>99664500</v>
      </c>
      <c r="L10" s="19"/>
      <c r="M10" s="21">
        <f t="shared" si="4"/>
        <v>96.054242500000001</v>
      </c>
      <c r="N10" s="21">
        <f t="shared" si="3"/>
        <v>97.196181818181813</v>
      </c>
      <c r="O10" s="21">
        <f t="shared" si="3"/>
        <v>94.929143999999994</v>
      </c>
      <c r="P10" s="21">
        <f t="shared" si="3"/>
        <v>99.664500000000004</v>
      </c>
      <c r="Q10" s="20"/>
      <c r="R10" s="14">
        <f t="shared" si="12"/>
        <v>0</v>
      </c>
      <c r="S10" s="14">
        <f t="shared" si="5"/>
        <v>-5000000</v>
      </c>
      <c r="T10" s="14">
        <f t="shared" si="6"/>
        <v>1666666.6666666667</v>
      </c>
      <c r="U10" s="14">
        <f t="shared" si="7"/>
        <v>-5000000</v>
      </c>
      <c r="V10" s="14">
        <f t="shared" si="13"/>
        <v>-4000000</v>
      </c>
      <c r="W10" s="14">
        <f t="shared" si="8"/>
        <v>0</v>
      </c>
      <c r="X10" s="14">
        <f t="shared" si="9"/>
        <v>-4174645.5</v>
      </c>
      <c r="Y10" s="14">
        <f t="shared" si="10"/>
        <v>1132113</v>
      </c>
      <c r="Z10" s="14">
        <f t="shared" si="11"/>
        <v>-3900147.75</v>
      </c>
      <c r="AA10" s="13"/>
    </row>
    <row r="11" spans="1:27" ht="27.95" customHeight="1" x14ac:dyDescent="0.15">
      <c r="A11" s="13">
        <v>5</v>
      </c>
      <c r="B11" s="18" t="s">
        <v>41</v>
      </c>
      <c r="C11" s="37">
        <v>110000000</v>
      </c>
      <c r="D11" s="37">
        <v>80000000</v>
      </c>
      <c r="E11" s="37">
        <v>100000000</v>
      </c>
      <c r="F11" s="37">
        <v>100000000</v>
      </c>
      <c r="G11" s="37">
        <v>100000000</v>
      </c>
      <c r="H11" s="38">
        <v>108172100</v>
      </c>
      <c r="I11" s="39">
        <v>72100000</v>
      </c>
      <c r="J11" s="37">
        <v>96446200</v>
      </c>
      <c r="K11" s="39">
        <v>65863000</v>
      </c>
      <c r="L11" s="19"/>
      <c r="M11" s="21">
        <f t="shared" si="4"/>
        <v>98.338272727272724</v>
      </c>
      <c r="N11" s="21">
        <f t="shared" si="3"/>
        <v>90.125</v>
      </c>
      <c r="O11" s="21">
        <f t="shared" si="3"/>
        <v>96.446200000000005</v>
      </c>
      <c r="P11" s="21">
        <f t="shared" si="3"/>
        <v>65.863</v>
      </c>
      <c r="Q11" s="20"/>
      <c r="R11" s="14">
        <f t="shared" si="12"/>
        <v>0</v>
      </c>
      <c r="S11" s="14">
        <f t="shared" si="5"/>
        <v>-15000000</v>
      </c>
      <c r="T11" s="14">
        <f t="shared" si="6"/>
        <v>-3333333.3333333335</v>
      </c>
      <c r="U11" s="14">
        <f t="shared" si="7"/>
        <v>-2500000</v>
      </c>
      <c r="V11" s="14">
        <f t="shared" si="13"/>
        <v>-2000000</v>
      </c>
      <c r="W11" s="14">
        <f t="shared" si="8"/>
        <v>0</v>
      </c>
      <c r="X11" s="14">
        <f t="shared" si="9"/>
        <v>-18036050</v>
      </c>
      <c r="Y11" s="14">
        <f t="shared" si="10"/>
        <v>-3908633.3333333335</v>
      </c>
      <c r="Z11" s="14">
        <f t="shared" si="11"/>
        <v>-10577275</v>
      </c>
      <c r="AA11" s="13"/>
    </row>
    <row r="12" spans="1:27" ht="27.95" customHeight="1" x14ac:dyDescent="0.15">
      <c r="A12" s="13">
        <v>6</v>
      </c>
      <c r="B12" s="18" t="s">
        <v>42</v>
      </c>
      <c r="C12" s="37">
        <v>15000000</v>
      </c>
      <c r="D12" s="37">
        <v>15000000</v>
      </c>
      <c r="E12" s="37">
        <v>20000000</v>
      </c>
      <c r="F12" s="37">
        <v>20000000</v>
      </c>
      <c r="G12" s="37">
        <v>20000000</v>
      </c>
      <c r="H12" s="38">
        <v>14977500</v>
      </c>
      <c r="I12" s="39">
        <v>14984200</v>
      </c>
      <c r="J12" s="37">
        <v>19935600</v>
      </c>
      <c r="K12" s="39">
        <v>19972550</v>
      </c>
      <c r="L12" s="19"/>
      <c r="M12" s="21">
        <f t="shared" si="4"/>
        <v>99.850000000000009</v>
      </c>
      <c r="N12" s="21">
        <f t="shared" si="3"/>
        <v>99.894666666666666</v>
      </c>
      <c r="O12" s="21">
        <f t="shared" si="3"/>
        <v>99.677999999999997</v>
      </c>
      <c r="P12" s="21">
        <f t="shared" si="3"/>
        <v>99.862750000000005</v>
      </c>
      <c r="Q12" s="20"/>
      <c r="R12" s="14">
        <f t="shared" si="12"/>
        <v>0</v>
      </c>
      <c r="S12" s="14">
        <f t="shared" si="5"/>
        <v>0</v>
      </c>
      <c r="T12" s="14">
        <f t="shared" si="6"/>
        <v>1666666.6666666667</v>
      </c>
      <c r="U12" s="14">
        <f t="shared" si="7"/>
        <v>1250000</v>
      </c>
      <c r="V12" s="14">
        <f t="shared" si="13"/>
        <v>1000000</v>
      </c>
      <c r="W12" s="14">
        <f t="shared" si="8"/>
        <v>0</v>
      </c>
      <c r="X12" s="14">
        <f t="shared" si="9"/>
        <v>3350</v>
      </c>
      <c r="Y12" s="14">
        <f t="shared" si="10"/>
        <v>1652700</v>
      </c>
      <c r="Z12" s="14">
        <f t="shared" si="11"/>
        <v>1248762.5</v>
      </c>
      <c r="AA12" s="13"/>
    </row>
    <row r="13" spans="1:27" ht="27.95" customHeight="1" x14ac:dyDescent="0.15">
      <c r="A13" s="13">
        <v>7</v>
      </c>
      <c r="B13" s="18" t="s">
        <v>43</v>
      </c>
      <c r="C13" s="37">
        <v>32000000</v>
      </c>
      <c r="D13" s="37">
        <v>32000000</v>
      </c>
      <c r="E13" s="37">
        <v>20000000</v>
      </c>
      <c r="F13" s="37">
        <v>20000000</v>
      </c>
      <c r="G13" s="37">
        <v>20000000</v>
      </c>
      <c r="H13" s="38">
        <v>31068100</v>
      </c>
      <c r="I13" s="39">
        <v>25777950</v>
      </c>
      <c r="J13" s="37">
        <v>19816500</v>
      </c>
      <c r="K13" s="39">
        <v>19958210</v>
      </c>
      <c r="L13" s="19"/>
      <c r="M13" s="21">
        <f t="shared" si="4"/>
        <v>97.087812499999998</v>
      </c>
      <c r="N13" s="21">
        <f t="shared" si="3"/>
        <v>80.556093750000002</v>
      </c>
      <c r="O13" s="21">
        <f t="shared" si="3"/>
        <v>99.082499999999996</v>
      </c>
      <c r="P13" s="21">
        <f t="shared" si="3"/>
        <v>99.791049999999998</v>
      </c>
      <c r="Q13" s="20"/>
      <c r="R13" s="14">
        <f t="shared" si="12"/>
        <v>0</v>
      </c>
      <c r="S13" s="14">
        <f t="shared" si="5"/>
        <v>0</v>
      </c>
      <c r="T13" s="14">
        <f t="shared" si="6"/>
        <v>-4000000</v>
      </c>
      <c r="U13" s="14">
        <f t="shared" si="7"/>
        <v>-3000000</v>
      </c>
      <c r="V13" s="14">
        <f t="shared" si="13"/>
        <v>-2400000</v>
      </c>
      <c r="W13" s="14">
        <f t="shared" si="8"/>
        <v>0</v>
      </c>
      <c r="X13" s="14">
        <f t="shared" si="9"/>
        <v>-2645075</v>
      </c>
      <c r="Y13" s="14">
        <f t="shared" si="10"/>
        <v>-3750533.3333333335</v>
      </c>
      <c r="Z13" s="14">
        <f t="shared" si="11"/>
        <v>-2777472.5</v>
      </c>
      <c r="AA13" s="13"/>
    </row>
    <row r="14" spans="1:27" ht="27.95" customHeight="1" x14ac:dyDescent="0.15">
      <c r="A14" s="13">
        <v>8</v>
      </c>
      <c r="B14" s="18" t="s">
        <v>44</v>
      </c>
      <c r="C14" s="37">
        <v>30000000</v>
      </c>
      <c r="D14" s="37">
        <v>30000000</v>
      </c>
      <c r="E14" s="37">
        <v>22000000</v>
      </c>
      <c r="F14" s="37">
        <v>20000000</v>
      </c>
      <c r="G14" s="37">
        <v>20000000</v>
      </c>
      <c r="H14" s="38">
        <v>22108000</v>
      </c>
      <c r="I14" s="39">
        <v>29999400</v>
      </c>
      <c r="J14" s="37">
        <v>19363500</v>
      </c>
      <c r="K14" s="39">
        <v>17394000</v>
      </c>
      <c r="L14" s="19"/>
      <c r="M14" s="21">
        <f t="shared" si="4"/>
        <v>73.693333333333328</v>
      </c>
      <c r="N14" s="21">
        <f t="shared" si="3"/>
        <v>99.998000000000005</v>
      </c>
      <c r="O14" s="21">
        <f t="shared" si="3"/>
        <v>88.015909090909091</v>
      </c>
      <c r="P14" s="21">
        <f t="shared" si="3"/>
        <v>86.97</v>
      </c>
      <c r="Q14" s="20"/>
      <c r="R14" s="14">
        <f t="shared" si="12"/>
        <v>0</v>
      </c>
      <c r="S14" s="14">
        <f t="shared" si="5"/>
        <v>0</v>
      </c>
      <c r="T14" s="14">
        <f t="shared" si="6"/>
        <v>-2666666.6666666665</v>
      </c>
      <c r="U14" s="14">
        <f t="shared" si="7"/>
        <v>-2500000</v>
      </c>
      <c r="V14" s="14">
        <f t="shared" si="13"/>
        <v>-2000000</v>
      </c>
      <c r="W14" s="14">
        <f t="shared" si="8"/>
        <v>0</v>
      </c>
      <c r="X14" s="14">
        <f t="shared" si="9"/>
        <v>3945700</v>
      </c>
      <c r="Y14" s="14">
        <f t="shared" si="10"/>
        <v>-914833.33333333337</v>
      </c>
      <c r="Z14" s="14">
        <f t="shared" si="11"/>
        <v>-1178500</v>
      </c>
      <c r="AA14" s="13"/>
    </row>
    <row r="15" spans="1:27" ht="27.95" customHeight="1" x14ac:dyDescent="0.15">
      <c r="A15" s="13">
        <v>9</v>
      </c>
      <c r="B15" s="18" t="s">
        <v>45</v>
      </c>
      <c r="C15" s="37">
        <v>134000000</v>
      </c>
      <c r="D15" s="37">
        <v>125000000</v>
      </c>
      <c r="E15" s="37">
        <v>110000000</v>
      </c>
      <c r="F15" s="37">
        <v>110000000</v>
      </c>
      <c r="G15" s="37">
        <v>110000000</v>
      </c>
      <c r="H15" s="38">
        <v>97194000</v>
      </c>
      <c r="I15" s="39">
        <v>118239500</v>
      </c>
      <c r="J15" s="37">
        <v>72210000</v>
      </c>
      <c r="K15" s="37">
        <v>96206000</v>
      </c>
      <c r="L15" s="19"/>
      <c r="M15" s="21">
        <f t="shared" si="4"/>
        <v>72.532835820895528</v>
      </c>
      <c r="N15" s="21">
        <f t="shared" si="3"/>
        <v>94.5916</v>
      </c>
      <c r="O15" s="21">
        <f t="shared" si="3"/>
        <v>65.645454545454541</v>
      </c>
      <c r="P15" s="21">
        <f t="shared" si="3"/>
        <v>87.460000000000008</v>
      </c>
      <c r="Q15" s="20"/>
      <c r="R15" s="14">
        <f t="shared" si="12"/>
        <v>0</v>
      </c>
      <c r="S15" s="14">
        <f t="shared" si="5"/>
        <v>-4500000</v>
      </c>
      <c r="T15" s="14">
        <f t="shared" si="6"/>
        <v>-8000000</v>
      </c>
      <c r="U15" s="14">
        <f t="shared" si="7"/>
        <v>-6000000</v>
      </c>
      <c r="V15" s="14">
        <f t="shared" si="13"/>
        <v>-4800000</v>
      </c>
      <c r="W15" s="14">
        <f t="shared" si="8"/>
        <v>0</v>
      </c>
      <c r="X15" s="14">
        <f t="shared" si="9"/>
        <v>10522750</v>
      </c>
      <c r="Y15" s="14">
        <f t="shared" si="10"/>
        <v>-8328000</v>
      </c>
      <c r="Z15" s="14">
        <f t="shared" si="11"/>
        <v>-247000</v>
      </c>
      <c r="AA15" s="13"/>
    </row>
    <row r="16" spans="1:27" ht="27.95" customHeight="1" x14ac:dyDescent="0.15">
      <c r="A16" s="13">
        <v>10</v>
      </c>
      <c r="B16" s="18" t="s">
        <v>46</v>
      </c>
      <c r="C16" s="37">
        <v>169780000</v>
      </c>
      <c r="D16" s="37">
        <v>200000000</v>
      </c>
      <c r="E16" s="37">
        <v>225000000</v>
      </c>
      <c r="F16" s="37">
        <v>250000000</v>
      </c>
      <c r="G16" s="37">
        <v>300000000</v>
      </c>
      <c r="H16" s="38">
        <v>166384700</v>
      </c>
      <c r="I16" s="39">
        <v>182886623</v>
      </c>
      <c r="J16" s="37">
        <v>224776055</v>
      </c>
      <c r="K16" s="37">
        <v>245404076</v>
      </c>
      <c r="L16" s="19"/>
      <c r="M16" s="21">
        <f t="shared" si="4"/>
        <v>98.000176699257864</v>
      </c>
      <c r="N16" s="21">
        <f t="shared" si="3"/>
        <v>91.443311500000007</v>
      </c>
      <c r="O16" s="21">
        <f t="shared" si="3"/>
        <v>99.900468888888895</v>
      </c>
      <c r="P16" s="21">
        <f t="shared" si="3"/>
        <v>98.161630399999993</v>
      </c>
      <c r="Q16" s="20"/>
      <c r="R16" s="14"/>
      <c r="S16" s="14">
        <f t="shared" si="5"/>
        <v>15110000</v>
      </c>
      <c r="T16" s="14">
        <f t="shared" si="6"/>
        <v>18406666.666666668</v>
      </c>
      <c r="U16" s="14">
        <f t="shared" si="7"/>
        <v>20055000</v>
      </c>
      <c r="V16" s="14"/>
      <c r="W16" s="14"/>
      <c r="X16" s="14">
        <f t="shared" si="9"/>
        <v>8250961.5</v>
      </c>
      <c r="Y16" s="14">
        <f t="shared" si="10"/>
        <v>19463785</v>
      </c>
      <c r="Z16" s="14">
        <f t="shared" si="11"/>
        <v>19754844</v>
      </c>
      <c r="AA16" s="13"/>
    </row>
    <row r="17" spans="1:27" ht="27.95" customHeight="1" x14ac:dyDescent="0.15">
      <c r="A17" s="13">
        <v>11</v>
      </c>
      <c r="B17" s="18" t="s">
        <v>47</v>
      </c>
      <c r="C17" s="37">
        <v>5220000</v>
      </c>
      <c r="D17" s="37">
        <v>5000000</v>
      </c>
      <c r="E17" s="37">
        <v>5000000</v>
      </c>
      <c r="F17" s="37">
        <v>5000000</v>
      </c>
      <c r="G17" s="37">
        <v>5000000</v>
      </c>
      <c r="H17" s="38">
        <v>2770000</v>
      </c>
      <c r="I17" s="39">
        <v>2085000</v>
      </c>
      <c r="J17" s="37">
        <v>4834200</v>
      </c>
      <c r="K17" s="37">
        <v>3870000</v>
      </c>
      <c r="L17" s="19"/>
      <c r="M17" s="21">
        <f t="shared" si="4"/>
        <v>53.065134099616863</v>
      </c>
      <c r="N17" s="21">
        <f t="shared" si="3"/>
        <v>41.699999999999996</v>
      </c>
      <c r="O17" s="21">
        <f t="shared" si="3"/>
        <v>96.683999999999997</v>
      </c>
      <c r="P17" s="21">
        <f t="shared" si="3"/>
        <v>77.400000000000006</v>
      </c>
      <c r="Q17" s="20"/>
      <c r="R17" s="14"/>
      <c r="S17" s="14">
        <f t="shared" si="5"/>
        <v>-110000</v>
      </c>
      <c r="T17" s="14">
        <f t="shared" si="6"/>
        <v>-73333.333333333328</v>
      </c>
      <c r="U17" s="14">
        <f t="shared" si="7"/>
        <v>-55000</v>
      </c>
      <c r="V17" s="14"/>
      <c r="W17" s="14"/>
      <c r="X17" s="14">
        <f t="shared" si="9"/>
        <v>-342500</v>
      </c>
      <c r="Y17" s="14">
        <f t="shared" si="10"/>
        <v>688066.66666666663</v>
      </c>
      <c r="Z17" s="14">
        <f t="shared" si="11"/>
        <v>275000</v>
      </c>
      <c r="AA17" s="13"/>
    </row>
    <row r="18" spans="1:27" ht="39.950000000000003" customHeight="1" x14ac:dyDescent="0.15">
      <c r="A18" s="11" t="s">
        <v>23</v>
      </c>
      <c r="B18" s="12" t="s">
        <v>24</v>
      </c>
      <c r="C18" s="34">
        <v>6499390000</v>
      </c>
      <c r="D18" s="35">
        <v>1815740000</v>
      </c>
      <c r="E18" s="35">
        <v>1780000000</v>
      </c>
      <c r="F18" s="35">
        <v>4078140000</v>
      </c>
      <c r="G18" s="35">
        <v>6000300000</v>
      </c>
      <c r="H18" s="36">
        <v>5977479593</v>
      </c>
      <c r="I18" s="35">
        <v>1634220257</v>
      </c>
      <c r="J18" s="35">
        <v>1025423753</v>
      </c>
      <c r="K18" s="35">
        <v>2319206750</v>
      </c>
      <c r="L18" s="30"/>
      <c r="M18" s="21">
        <f t="shared" si="4"/>
        <v>91.96985552490311</v>
      </c>
      <c r="N18" s="21">
        <f t="shared" si="3"/>
        <v>90.002988148082878</v>
      </c>
      <c r="O18" s="21">
        <f t="shared" si="3"/>
        <v>57.608076011235951</v>
      </c>
      <c r="P18" s="21">
        <f t="shared" si="3"/>
        <v>56.869228373719395</v>
      </c>
      <c r="Q18" s="33"/>
      <c r="R18" s="29"/>
      <c r="S18" s="14">
        <f t="shared" si="5"/>
        <v>-2341825000</v>
      </c>
      <c r="T18" s="14">
        <f t="shared" si="6"/>
        <v>-1573130000</v>
      </c>
      <c r="U18" s="14">
        <f t="shared" si="7"/>
        <v>-605312500</v>
      </c>
      <c r="V18" s="29"/>
      <c r="W18" s="30"/>
      <c r="X18" s="14">
        <f t="shared" si="9"/>
        <v>-2171629668</v>
      </c>
      <c r="Y18" s="14">
        <f t="shared" si="10"/>
        <v>-1650685280</v>
      </c>
      <c r="Z18" s="14">
        <f t="shared" si="11"/>
        <v>-914568210.75</v>
      </c>
      <c r="AA18" s="13"/>
    </row>
    <row r="19" spans="1:27" ht="27.95" customHeight="1" x14ac:dyDescent="0.15">
      <c r="A19" s="13">
        <v>1</v>
      </c>
      <c r="B19" s="18" t="s">
        <v>48</v>
      </c>
      <c r="C19" s="37">
        <v>5600000000</v>
      </c>
      <c r="D19" s="37">
        <v>1150000000</v>
      </c>
      <c r="E19" s="37">
        <v>500000000</v>
      </c>
      <c r="F19" s="37">
        <v>3250000000</v>
      </c>
      <c r="G19" s="37">
        <v>5000000000</v>
      </c>
      <c r="H19" s="38">
        <v>5137119369</v>
      </c>
      <c r="I19" s="38">
        <v>1061654750</v>
      </c>
      <c r="J19" s="37">
        <v>378294150</v>
      </c>
      <c r="K19" s="37">
        <v>1576630126</v>
      </c>
      <c r="L19" s="19"/>
      <c r="M19" s="21">
        <f t="shared" si="4"/>
        <v>91.734274446428572</v>
      </c>
      <c r="N19" s="21">
        <f t="shared" si="3"/>
        <v>92.317804347826083</v>
      </c>
      <c r="O19" s="21">
        <f t="shared" si="3"/>
        <v>75.658829999999995</v>
      </c>
      <c r="P19" s="21">
        <f t="shared" si="3"/>
        <v>48.511696184615381</v>
      </c>
      <c r="Q19" s="20"/>
      <c r="R19" s="20">
        <f t="shared" ref="R19:R32" si="14">(C19-C19)/1</f>
        <v>0</v>
      </c>
      <c r="S19" s="14">
        <f t="shared" si="5"/>
        <v>-2225000000</v>
      </c>
      <c r="T19" s="14">
        <f t="shared" si="6"/>
        <v>-1700000000</v>
      </c>
      <c r="U19" s="14">
        <f t="shared" si="7"/>
        <v>-587500000</v>
      </c>
      <c r="V19" s="20">
        <f t="shared" ref="V19:V32" si="15">(G19-C19)/5</f>
        <v>-120000000</v>
      </c>
      <c r="W19" s="20">
        <f t="shared" ref="W19:W32" si="16">(H19-H19)/1</f>
        <v>0</v>
      </c>
      <c r="X19" s="14">
        <f t="shared" si="9"/>
        <v>-2037732309.5</v>
      </c>
      <c r="Y19" s="14">
        <f t="shared" si="10"/>
        <v>-1586275073</v>
      </c>
      <c r="Z19" s="14">
        <f t="shared" si="11"/>
        <v>-890122310.75</v>
      </c>
      <c r="AA19" s="13"/>
    </row>
    <row r="20" spans="1:27" ht="27.95" customHeight="1" x14ac:dyDescent="0.15">
      <c r="A20" s="13">
        <v>2</v>
      </c>
      <c r="B20" s="18" t="s">
        <v>49</v>
      </c>
      <c r="C20" s="37">
        <v>82000000</v>
      </c>
      <c r="D20" s="37"/>
      <c r="E20" s="37">
        <v>130000000</v>
      </c>
      <c r="F20" s="37">
        <v>150000000</v>
      </c>
      <c r="G20" s="37">
        <v>310000000</v>
      </c>
      <c r="H20" s="38">
        <v>76930000</v>
      </c>
      <c r="I20" s="38"/>
      <c r="J20" s="37">
        <v>125574000</v>
      </c>
      <c r="K20" s="37">
        <v>146989287</v>
      </c>
      <c r="L20" s="19"/>
      <c r="M20" s="21">
        <f t="shared" si="4"/>
        <v>93.817073170731703</v>
      </c>
      <c r="N20" s="21" t="e">
        <f t="shared" si="3"/>
        <v>#DIV/0!</v>
      </c>
      <c r="O20" s="21">
        <f t="shared" si="3"/>
        <v>96.595384615384617</v>
      </c>
      <c r="P20" s="21">
        <f t="shared" si="3"/>
        <v>97.992857999999998</v>
      </c>
      <c r="Q20" s="19"/>
      <c r="R20" s="20">
        <f t="shared" si="14"/>
        <v>0</v>
      </c>
      <c r="S20" s="14">
        <f t="shared" si="5"/>
        <v>-41000000</v>
      </c>
      <c r="T20" s="14">
        <f t="shared" si="6"/>
        <v>16000000</v>
      </c>
      <c r="U20" s="14">
        <f t="shared" si="7"/>
        <v>17000000</v>
      </c>
      <c r="V20" s="20">
        <f t="shared" si="15"/>
        <v>45600000</v>
      </c>
      <c r="W20" s="20">
        <f t="shared" si="16"/>
        <v>0</v>
      </c>
      <c r="X20" s="14">
        <f t="shared" si="9"/>
        <v>-38465000</v>
      </c>
      <c r="Y20" s="14">
        <f t="shared" si="10"/>
        <v>16214666.666666666</v>
      </c>
      <c r="Z20" s="14">
        <f t="shared" si="11"/>
        <v>17514821.75</v>
      </c>
      <c r="AA20" s="13"/>
    </row>
    <row r="21" spans="1:27" ht="27.95" customHeight="1" x14ac:dyDescent="0.15">
      <c r="A21" s="13">
        <v>3</v>
      </c>
      <c r="B21" s="18" t="s">
        <v>50</v>
      </c>
      <c r="C21" s="37">
        <v>104000000</v>
      </c>
      <c r="D21" s="37"/>
      <c r="E21" s="37"/>
      <c r="F21" s="37"/>
      <c r="G21" s="37"/>
      <c r="H21" s="38">
        <v>101885000</v>
      </c>
      <c r="I21" s="38"/>
      <c r="J21" s="37"/>
      <c r="K21" s="37"/>
      <c r="L21" s="19"/>
      <c r="M21" s="21">
        <f t="shared" si="4"/>
        <v>97.966346153846146</v>
      </c>
      <c r="N21" s="21" t="e">
        <f t="shared" si="3"/>
        <v>#DIV/0!</v>
      </c>
      <c r="O21" s="21" t="e">
        <f t="shared" si="3"/>
        <v>#DIV/0!</v>
      </c>
      <c r="P21" s="21" t="e">
        <f t="shared" si="3"/>
        <v>#DIV/0!</v>
      </c>
      <c r="Q21" s="19"/>
      <c r="R21" s="20">
        <f t="shared" si="14"/>
        <v>0</v>
      </c>
      <c r="S21" s="14">
        <f t="shared" si="5"/>
        <v>-52000000</v>
      </c>
      <c r="T21" s="14">
        <f t="shared" si="6"/>
        <v>-34666666.666666664</v>
      </c>
      <c r="U21" s="14">
        <f t="shared" si="7"/>
        <v>-26000000</v>
      </c>
      <c r="V21" s="20">
        <f t="shared" si="15"/>
        <v>-20800000</v>
      </c>
      <c r="W21" s="20">
        <f t="shared" si="16"/>
        <v>0</v>
      </c>
      <c r="X21" s="14">
        <f t="shared" si="9"/>
        <v>-50942500</v>
      </c>
      <c r="Y21" s="14">
        <f t="shared" si="10"/>
        <v>-33961666.666666664</v>
      </c>
      <c r="Z21" s="14">
        <f t="shared" si="11"/>
        <v>-25471250</v>
      </c>
      <c r="AA21" s="13"/>
    </row>
    <row r="22" spans="1:27" ht="27.95" customHeight="1" x14ac:dyDescent="0.15">
      <c r="A22" s="13">
        <v>4</v>
      </c>
      <c r="B22" s="18" t="s">
        <v>51</v>
      </c>
      <c r="C22" s="37">
        <v>227900000</v>
      </c>
      <c r="D22" s="37">
        <v>175000000</v>
      </c>
      <c r="E22" s="37">
        <v>85000000</v>
      </c>
      <c r="F22" s="37">
        <v>75000000</v>
      </c>
      <c r="G22" s="37"/>
      <c r="H22" s="38">
        <v>222762500</v>
      </c>
      <c r="I22" s="38">
        <v>170161000</v>
      </c>
      <c r="J22" s="37">
        <v>81595000</v>
      </c>
      <c r="K22" s="37">
        <v>74092380</v>
      </c>
      <c r="L22" s="19"/>
      <c r="M22" s="21">
        <f t="shared" si="4"/>
        <v>97.745721807810455</v>
      </c>
      <c r="N22" s="21">
        <f t="shared" si="3"/>
        <v>97.234857142857152</v>
      </c>
      <c r="O22" s="21">
        <f t="shared" si="3"/>
        <v>95.994117647058815</v>
      </c>
      <c r="P22" s="21">
        <f t="shared" si="3"/>
        <v>98.789839999999998</v>
      </c>
      <c r="Q22" s="19"/>
      <c r="R22" s="20">
        <f t="shared" si="14"/>
        <v>0</v>
      </c>
      <c r="S22" s="14">
        <f t="shared" si="5"/>
        <v>-26450000</v>
      </c>
      <c r="T22" s="14">
        <f t="shared" si="6"/>
        <v>-47633333.333333336</v>
      </c>
      <c r="U22" s="14">
        <f t="shared" si="7"/>
        <v>-38225000</v>
      </c>
      <c r="V22" s="20">
        <f t="shared" si="15"/>
        <v>-45580000</v>
      </c>
      <c r="W22" s="20">
        <f t="shared" si="16"/>
        <v>0</v>
      </c>
      <c r="X22" s="14">
        <f t="shared" si="9"/>
        <v>-26300750</v>
      </c>
      <c r="Y22" s="14">
        <f t="shared" si="10"/>
        <v>-47055833.333333336</v>
      </c>
      <c r="Z22" s="14">
        <f t="shared" si="11"/>
        <v>-37167530</v>
      </c>
      <c r="AA22" s="13"/>
    </row>
    <row r="23" spans="1:27" ht="27.95" customHeight="1" x14ac:dyDescent="0.15">
      <c r="A23" s="13">
        <v>5</v>
      </c>
      <c r="B23" s="18" t="s">
        <v>52</v>
      </c>
      <c r="C23" s="37">
        <v>82150000</v>
      </c>
      <c r="D23" s="37">
        <v>203740000</v>
      </c>
      <c r="E23" s="37">
        <v>255000000</v>
      </c>
      <c r="F23" s="37">
        <v>375000000</v>
      </c>
      <c r="G23" s="37">
        <v>375000000</v>
      </c>
      <c r="H23" s="38">
        <v>77625629</v>
      </c>
      <c r="I23" s="38">
        <v>187018750</v>
      </c>
      <c r="J23" s="37">
        <v>244805000</v>
      </c>
      <c r="K23" s="37">
        <v>356794480</v>
      </c>
      <c r="L23" s="19"/>
      <c r="M23" s="21">
        <f t="shared" si="4"/>
        <v>94.492548995739497</v>
      </c>
      <c r="N23" s="21">
        <f t="shared" si="4"/>
        <v>91.792848728771972</v>
      </c>
      <c r="O23" s="21">
        <f t="shared" si="4"/>
        <v>96.001960784313724</v>
      </c>
      <c r="P23" s="21">
        <f t="shared" si="4"/>
        <v>95.145194666666669</v>
      </c>
      <c r="Q23" s="19"/>
      <c r="R23" s="20">
        <f t="shared" si="14"/>
        <v>0</v>
      </c>
      <c r="S23" s="14">
        <f t="shared" si="5"/>
        <v>60795000</v>
      </c>
      <c r="T23" s="14">
        <f t="shared" si="6"/>
        <v>57616666.666666664</v>
      </c>
      <c r="U23" s="14">
        <f t="shared" si="7"/>
        <v>73212500</v>
      </c>
      <c r="V23" s="20">
        <f t="shared" si="15"/>
        <v>58570000</v>
      </c>
      <c r="W23" s="20">
        <f t="shared" si="16"/>
        <v>0</v>
      </c>
      <c r="X23" s="14">
        <f t="shared" si="9"/>
        <v>54696560.5</v>
      </c>
      <c r="Y23" s="14">
        <f t="shared" si="10"/>
        <v>55726457</v>
      </c>
      <c r="Z23" s="14">
        <f t="shared" si="11"/>
        <v>69792212.75</v>
      </c>
      <c r="AA23" s="13"/>
    </row>
    <row r="24" spans="1:27" ht="27.95" customHeight="1" x14ac:dyDescent="0.15">
      <c r="A24" s="13">
        <v>6</v>
      </c>
      <c r="B24" s="18" t="s">
        <v>53</v>
      </c>
      <c r="C24" s="37">
        <v>228340000</v>
      </c>
      <c r="D24" s="37">
        <v>220000000</v>
      </c>
      <c r="E24" s="37">
        <v>120000000</v>
      </c>
      <c r="F24" s="37">
        <v>138140000</v>
      </c>
      <c r="G24" s="37">
        <v>150000000</v>
      </c>
      <c r="H24" s="38">
        <v>189895095</v>
      </c>
      <c r="I24" s="38">
        <v>153554457</v>
      </c>
      <c r="J24" s="37">
        <v>118031603</v>
      </c>
      <c r="K24" s="37">
        <v>108502477</v>
      </c>
      <c r="L24" s="19"/>
      <c r="M24" s="21">
        <f t="shared" si="4"/>
        <v>83.163306910747139</v>
      </c>
      <c r="N24" s="21">
        <f t="shared" si="4"/>
        <v>69.79748045454545</v>
      </c>
      <c r="O24" s="21">
        <f t="shared" si="4"/>
        <v>98.359669166666663</v>
      </c>
      <c r="P24" s="21">
        <f t="shared" si="4"/>
        <v>78.545299695960622</v>
      </c>
      <c r="Q24" s="19"/>
      <c r="R24" s="20">
        <f t="shared" si="14"/>
        <v>0</v>
      </c>
      <c r="S24" s="14">
        <f t="shared" si="5"/>
        <v>-4170000</v>
      </c>
      <c r="T24" s="14">
        <f t="shared" si="6"/>
        <v>-36113333.333333336</v>
      </c>
      <c r="U24" s="14">
        <f t="shared" si="7"/>
        <v>-22550000</v>
      </c>
      <c r="V24" s="20">
        <f t="shared" si="15"/>
        <v>-15668000</v>
      </c>
      <c r="W24" s="20">
        <f t="shared" si="16"/>
        <v>0</v>
      </c>
      <c r="X24" s="14">
        <f t="shared" si="9"/>
        <v>-18170319</v>
      </c>
      <c r="Y24" s="14">
        <f t="shared" si="10"/>
        <v>-23954497.333333332</v>
      </c>
      <c r="Z24" s="14">
        <f t="shared" si="11"/>
        <v>-20348154.5</v>
      </c>
      <c r="AA24" s="13"/>
    </row>
    <row r="25" spans="1:27" ht="27.95" customHeight="1" x14ac:dyDescent="0.15">
      <c r="A25" s="13">
        <v>7</v>
      </c>
      <c r="B25" s="18" t="s">
        <v>54</v>
      </c>
      <c r="C25" s="37">
        <v>40000000</v>
      </c>
      <c r="D25" s="37">
        <v>40000000</v>
      </c>
      <c r="E25" s="37">
        <v>50000000</v>
      </c>
      <c r="F25" s="37">
        <v>50000000</v>
      </c>
      <c r="G25" s="37">
        <v>50000000</v>
      </c>
      <c r="H25" s="38">
        <v>39935000</v>
      </c>
      <c r="I25" s="38">
        <v>36456000</v>
      </c>
      <c r="J25" s="37">
        <v>46004000</v>
      </c>
      <c r="K25" s="37">
        <v>25912500</v>
      </c>
      <c r="L25" s="19"/>
      <c r="M25" s="21">
        <f t="shared" si="4"/>
        <v>99.837500000000006</v>
      </c>
      <c r="N25" s="21">
        <f t="shared" si="4"/>
        <v>91.14</v>
      </c>
      <c r="O25" s="21">
        <f t="shared" si="4"/>
        <v>92.007999999999996</v>
      </c>
      <c r="P25" s="21">
        <f t="shared" si="4"/>
        <v>51.824999999999996</v>
      </c>
      <c r="Q25" s="19"/>
      <c r="R25" s="20"/>
      <c r="S25" s="14">
        <f t="shared" si="5"/>
        <v>0</v>
      </c>
      <c r="T25" s="14">
        <f t="shared" si="6"/>
        <v>3333333.3333333335</v>
      </c>
      <c r="U25" s="14">
        <f t="shared" si="7"/>
        <v>2500000</v>
      </c>
      <c r="V25" s="20"/>
      <c r="W25" s="20"/>
      <c r="X25" s="14">
        <f t="shared" si="9"/>
        <v>-1739500</v>
      </c>
      <c r="Y25" s="14">
        <f t="shared" si="10"/>
        <v>2023000</v>
      </c>
      <c r="Z25" s="14">
        <f t="shared" si="11"/>
        <v>-3505625</v>
      </c>
      <c r="AA25" s="13"/>
    </row>
    <row r="26" spans="1:27" ht="27.95" customHeight="1" x14ac:dyDescent="0.15">
      <c r="A26" s="13">
        <v>8</v>
      </c>
      <c r="B26" s="18" t="s">
        <v>55</v>
      </c>
      <c r="C26" s="37">
        <v>35000000</v>
      </c>
      <c r="D26" s="37">
        <v>27000000</v>
      </c>
      <c r="E26" s="37">
        <v>40000000</v>
      </c>
      <c r="F26" s="37">
        <v>40000000</v>
      </c>
      <c r="G26" s="37">
        <v>40000000</v>
      </c>
      <c r="H26" s="38">
        <v>34915000</v>
      </c>
      <c r="I26" s="38">
        <v>25375300</v>
      </c>
      <c r="J26" s="37">
        <v>31120000</v>
      </c>
      <c r="K26" s="37">
        <v>30285500</v>
      </c>
      <c r="L26" s="19"/>
      <c r="M26" s="21">
        <f t="shared" si="4"/>
        <v>99.757142857142853</v>
      </c>
      <c r="N26" s="21">
        <f t="shared" si="4"/>
        <v>93.982592592592596</v>
      </c>
      <c r="O26" s="21">
        <f t="shared" si="4"/>
        <v>77.8</v>
      </c>
      <c r="P26" s="21">
        <f t="shared" si="4"/>
        <v>75.713750000000005</v>
      </c>
      <c r="Q26" s="19"/>
      <c r="R26" s="20"/>
      <c r="S26" s="14">
        <f t="shared" si="5"/>
        <v>-4000000</v>
      </c>
      <c r="T26" s="14">
        <f t="shared" si="6"/>
        <v>1666666.6666666667</v>
      </c>
      <c r="U26" s="14">
        <f t="shared" si="7"/>
        <v>1250000</v>
      </c>
      <c r="V26" s="20"/>
      <c r="W26" s="20"/>
      <c r="X26" s="14">
        <f t="shared" si="9"/>
        <v>-4769850</v>
      </c>
      <c r="Y26" s="14">
        <f t="shared" si="10"/>
        <v>-1265000</v>
      </c>
      <c r="Z26" s="14">
        <f t="shared" si="11"/>
        <v>-1157375</v>
      </c>
      <c r="AA26" s="13"/>
    </row>
    <row r="27" spans="1:27" ht="27.95" customHeight="1" x14ac:dyDescent="0.15">
      <c r="A27" s="13">
        <v>9</v>
      </c>
      <c r="B27" s="18" t="s">
        <v>56</v>
      </c>
      <c r="C27" s="37">
        <v>10000000</v>
      </c>
      <c r="D27" s="37"/>
      <c r="E27" s="37"/>
      <c r="F27" s="37"/>
      <c r="G27" s="37"/>
      <c r="H27" s="38">
        <v>9975000</v>
      </c>
      <c r="I27" s="38"/>
      <c r="J27" s="37"/>
      <c r="K27" s="37"/>
      <c r="L27" s="19"/>
      <c r="M27" s="21">
        <f t="shared" si="4"/>
        <v>99.75</v>
      </c>
      <c r="N27" s="21" t="e">
        <f t="shared" si="4"/>
        <v>#DIV/0!</v>
      </c>
      <c r="O27" s="21" t="e">
        <f t="shared" si="4"/>
        <v>#DIV/0!</v>
      </c>
      <c r="P27" s="21" t="e">
        <f t="shared" si="4"/>
        <v>#DIV/0!</v>
      </c>
      <c r="Q27" s="19"/>
      <c r="R27" s="20"/>
      <c r="S27" s="14">
        <f t="shared" si="5"/>
        <v>-5000000</v>
      </c>
      <c r="T27" s="14">
        <f t="shared" si="6"/>
        <v>-3333333.3333333335</v>
      </c>
      <c r="U27" s="14">
        <f t="shared" si="7"/>
        <v>-2500000</v>
      </c>
      <c r="V27" s="20"/>
      <c r="W27" s="20"/>
      <c r="X27" s="14">
        <f t="shared" si="9"/>
        <v>-4987500</v>
      </c>
      <c r="Y27" s="14">
        <f t="shared" si="10"/>
        <v>-3325000</v>
      </c>
      <c r="Z27" s="14">
        <f t="shared" si="11"/>
        <v>-2493750</v>
      </c>
      <c r="AA27" s="13"/>
    </row>
    <row r="28" spans="1:27" ht="27.95" customHeight="1" x14ac:dyDescent="0.15">
      <c r="A28" s="13">
        <v>10</v>
      </c>
      <c r="B28" s="18" t="s">
        <v>57</v>
      </c>
      <c r="C28" s="37">
        <v>25000000</v>
      </c>
      <c r="D28" s="37"/>
      <c r="E28" s="37"/>
      <c r="F28" s="37"/>
      <c r="G28" s="37"/>
      <c r="H28" s="38">
        <v>22812000</v>
      </c>
      <c r="I28" s="38"/>
      <c r="J28" s="37"/>
      <c r="K28" s="37"/>
      <c r="L28" s="19"/>
      <c r="M28" s="21">
        <f t="shared" si="4"/>
        <v>91.24799999999999</v>
      </c>
      <c r="N28" s="21" t="e">
        <f t="shared" si="4"/>
        <v>#DIV/0!</v>
      </c>
      <c r="O28" s="21" t="e">
        <f t="shared" si="4"/>
        <v>#DIV/0!</v>
      </c>
      <c r="P28" s="21" t="e">
        <f t="shared" si="4"/>
        <v>#DIV/0!</v>
      </c>
      <c r="Q28" s="19"/>
      <c r="R28" s="20"/>
      <c r="S28" s="14">
        <f t="shared" si="5"/>
        <v>-12500000</v>
      </c>
      <c r="T28" s="14">
        <f t="shared" si="6"/>
        <v>-8333333.333333333</v>
      </c>
      <c r="U28" s="14">
        <f t="shared" si="7"/>
        <v>-6250000</v>
      </c>
      <c r="V28" s="20"/>
      <c r="W28" s="20"/>
      <c r="X28" s="14">
        <f t="shared" si="9"/>
        <v>-11406000</v>
      </c>
      <c r="Y28" s="14">
        <f t="shared" si="10"/>
        <v>-7604000</v>
      </c>
      <c r="Z28" s="14">
        <f t="shared" si="11"/>
        <v>-5703000</v>
      </c>
      <c r="AA28" s="13"/>
    </row>
    <row r="29" spans="1:27" ht="27.95" customHeight="1" x14ac:dyDescent="0.15">
      <c r="A29" s="13">
        <v>11</v>
      </c>
      <c r="B29" s="23" t="s">
        <v>58</v>
      </c>
      <c r="C29" s="37">
        <v>15000000</v>
      </c>
      <c r="D29" s="37"/>
      <c r="E29" s="37"/>
      <c r="F29" s="37"/>
      <c r="G29" s="37"/>
      <c r="H29" s="38">
        <v>14790000</v>
      </c>
      <c r="I29" s="38"/>
      <c r="J29" s="37"/>
      <c r="K29" s="37"/>
      <c r="L29" s="19"/>
      <c r="M29" s="21">
        <f t="shared" si="4"/>
        <v>98.6</v>
      </c>
      <c r="N29" s="21" t="e">
        <f t="shared" si="4"/>
        <v>#DIV/0!</v>
      </c>
      <c r="O29" s="21" t="e">
        <f t="shared" si="4"/>
        <v>#DIV/0!</v>
      </c>
      <c r="P29" s="21" t="e">
        <f t="shared" si="4"/>
        <v>#DIV/0!</v>
      </c>
      <c r="Q29" s="19"/>
      <c r="R29" s="20">
        <f t="shared" si="14"/>
        <v>0</v>
      </c>
      <c r="S29" s="14">
        <f t="shared" si="5"/>
        <v>-7500000</v>
      </c>
      <c r="T29" s="14">
        <f t="shared" si="6"/>
        <v>-5000000</v>
      </c>
      <c r="U29" s="14">
        <f t="shared" si="7"/>
        <v>-3750000</v>
      </c>
      <c r="V29" s="20">
        <f t="shared" si="15"/>
        <v>-3000000</v>
      </c>
      <c r="W29" s="20">
        <f t="shared" si="16"/>
        <v>0</v>
      </c>
      <c r="X29" s="14">
        <f t="shared" si="9"/>
        <v>-7395000</v>
      </c>
      <c r="Y29" s="14">
        <f t="shared" si="10"/>
        <v>-4930000</v>
      </c>
      <c r="Z29" s="14">
        <f t="shared" si="11"/>
        <v>-3697500</v>
      </c>
      <c r="AA29" s="13"/>
    </row>
    <row r="30" spans="1:27" ht="30" customHeight="1" x14ac:dyDescent="0.15">
      <c r="A30" s="13">
        <v>12</v>
      </c>
      <c r="B30" s="23" t="s">
        <v>59</v>
      </c>
      <c r="C30" s="37">
        <v>50000000</v>
      </c>
      <c r="D30" s="37"/>
      <c r="E30" s="37"/>
      <c r="F30" s="37"/>
      <c r="G30" s="37"/>
      <c r="H30" s="38">
        <v>48835000</v>
      </c>
      <c r="I30" s="38"/>
      <c r="J30" s="37"/>
      <c r="K30" s="37"/>
      <c r="L30" s="19"/>
      <c r="M30" s="21">
        <f t="shared" si="4"/>
        <v>97.67</v>
      </c>
      <c r="N30" s="21" t="e">
        <f t="shared" si="4"/>
        <v>#DIV/0!</v>
      </c>
      <c r="O30" s="21" t="e">
        <f t="shared" si="4"/>
        <v>#DIV/0!</v>
      </c>
      <c r="P30" s="21" t="e">
        <f t="shared" si="4"/>
        <v>#DIV/0!</v>
      </c>
      <c r="Q30" s="19"/>
      <c r="R30" s="20">
        <f t="shared" si="14"/>
        <v>0</v>
      </c>
      <c r="S30" s="14">
        <f t="shared" si="5"/>
        <v>-25000000</v>
      </c>
      <c r="T30" s="14">
        <f t="shared" si="6"/>
        <v>-16666666.666666666</v>
      </c>
      <c r="U30" s="14">
        <f t="shared" si="7"/>
        <v>-12500000</v>
      </c>
      <c r="V30" s="20">
        <f t="shared" si="15"/>
        <v>-10000000</v>
      </c>
      <c r="W30" s="20">
        <f t="shared" si="16"/>
        <v>0</v>
      </c>
      <c r="X30" s="14">
        <f t="shared" si="9"/>
        <v>-24417500</v>
      </c>
      <c r="Y30" s="14">
        <f t="shared" si="10"/>
        <v>-16278333.333333334</v>
      </c>
      <c r="Z30" s="14">
        <f t="shared" si="11"/>
        <v>-12208750</v>
      </c>
      <c r="AA30" s="13"/>
    </row>
    <row r="31" spans="1:27" ht="30" customHeight="1" x14ac:dyDescent="0.15">
      <c r="A31" s="13">
        <v>13</v>
      </c>
      <c r="B31" s="18" t="s">
        <v>60</v>
      </c>
      <c r="C31" s="37"/>
      <c r="D31" s="37"/>
      <c r="E31" s="37"/>
      <c r="F31" s="37"/>
      <c r="G31" s="37">
        <v>75300000</v>
      </c>
      <c r="H31" s="38"/>
      <c r="I31" s="38"/>
      <c r="J31" s="37"/>
      <c r="K31" s="37"/>
      <c r="L31" s="19"/>
      <c r="M31" s="21" t="e">
        <f t="shared" si="4"/>
        <v>#DIV/0!</v>
      </c>
      <c r="N31" s="21" t="e">
        <f t="shared" si="4"/>
        <v>#DIV/0!</v>
      </c>
      <c r="O31" s="21" t="e">
        <f t="shared" si="4"/>
        <v>#DIV/0!</v>
      </c>
      <c r="P31" s="21" t="e">
        <f t="shared" si="4"/>
        <v>#DIV/0!</v>
      </c>
      <c r="Q31" s="19"/>
      <c r="R31" s="20">
        <f t="shared" si="14"/>
        <v>0</v>
      </c>
      <c r="S31" s="14">
        <f t="shared" si="5"/>
        <v>0</v>
      </c>
      <c r="T31" s="14">
        <f t="shared" si="6"/>
        <v>0</v>
      </c>
      <c r="U31" s="14">
        <f t="shared" si="7"/>
        <v>0</v>
      </c>
      <c r="V31" s="20">
        <f t="shared" si="15"/>
        <v>15060000</v>
      </c>
      <c r="W31" s="20">
        <f t="shared" si="16"/>
        <v>0</v>
      </c>
      <c r="X31" s="14">
        <f t="shared" si="9"/>
        <v>0</v>
      </c>
      <c r="Y31" s="14">
        <f t="shared" si="10"/>
        <v>0</v>
      </c>
      <c r="Z31" s="14">
        <f t="shared" si="11"/>
        <v>0</v>
      </c>
      <c r="AA31" s="13"/>
    </row>
    <row r="32" spans="1:27" ht="30" customHeight="1" x14ac:dyDescent="0.15">
      <c r="A32" s="13">
        <v>14</v>
      </c>
      <c r="B32" s="18" t="s">
        <v>61</v>
      </c>
      <c r="C32" s="37"/>
      <c r="D32" s="37"/>
      <c r="E32" s="37">
        <v>600000000</v>
      </c>
      <c r="F32" s="37"/>
      <c r="G32" s="37"/>
      <c r="H32" s="38"/>
      <c r="I32" s="38"/>
      <c r="J32" s="37"/>
      <c r="K32" s="37"/>
      <c r="L32" s="19"/>
      <c r="M32" s="21" t="e">
        <f t="shared" si="4"/>
        <v>#DIV/0!</v>
      </c>
      <c r="N32" s="21" t="e">
        <f t="shared" si="4"/>
        <v>#DIV/0!</v>
      </c>
      <c r="O32" s="21">
        <f t="shared" si="4"/>
        <v>0</v>
      </c>
      <c r="P32" s="21" t="e">
        <f t="shared" si="4"/>
        <v>#DIV/0!</v>
      </c>
      <c r="Q32" s="19"/>
      <c r="R32" s="20">
        <f t="shared" si="14"/>
        <v>0</v>
      </c>
      <c r="S32" s="14">
        <f t="shared" si="5"/>
        <v>0</v>
      </c>
      <c r="T32" s="14">
        <f t="shared" si="6"/>
        <v>200000000</v>
      </c>
      <c r="U32" s="14">
        <f t="shared" si="7"/>
        <v>0</v>
      </c>
      <c r="V32" s="20">
        <f t="shared" si="15"/>
        <v>0</v>
      </c>
      <c r="W32" s="20">
        <f t="shared" si="16"/>
        <v>0</v>
      </c>
      <c r="X32" s="14">
        <f t="shared" si="9"/>
        <v>0</v>
      </c>
      <c r="Y32" s="14">
        <f t="shared" si="10"/>
        <v>0</v>
      </c>
      <c r="Z32" s="14">
        <f t="shared" si="11"/>
        <v>0</v>
      </c>
      <c r="AA32" s="13"/>
    </row>
    <row r="33" spans="1:27" ht="35.25" customHeight="1" x14ac:dyDescent="0.15">
      <c r="A33" s="11" t="s">
        <v>25</v>
      </c>
      <c r="B33" s="12" t="s">
        <v>36</v>
      </c>
      <c r="C33" s="34">
        <v>85000000</v>
      </c>
      <c r="D33" s="35">
        <v>75000000</v>
      </c>
      <c r="E33" s="35">
        <v>40000000</v>
      </c>
      <c r="F33" s="35">
        <v>40000000</v>
      </c>
      <c r="G33" s="35">
        <v>250000000</v>
      </c>
      <c r="H33" s="36">
        <v>77749300</v>
      </c>
      <c r="I33" s="35">
        <v>25541849</v>
      </c>
      <c r="J33" s="35">
        <v>30989000</v>
      </c>
      <c r="K33" s="35">
        <v>34353968</v>
      </c>
      <c r="L33" s="30"/>
      <c r="M33" s="21">
        <f t="shared" si="4"/>
        <v>91.469764705882355</v>
      </c>
      <c r="N33" s="21">
        <f t="shared" si="4"/>
        <v>34.055798666666668</v>
      </c>
      <c r="O33" s="21">
        <f t="shared" si="4"/>
        <v>77.472499999999997</v>
      </c>
      <c r="P33" s="21">
        <f t="shared" si="4"/>
        <v>85.884919999999994</v>
      </c>
      <c r="Q33" s="33"/>
      <c r="R33" s="29"/>
      <c r="S33" s="14">
        <f t="shared" si="5"/>
        <v>-5000000</v>
      </c>
      <c r="T33" s="14">
        <f t="shared" si="6"/>
        <v>-15000000</v>
      </c>
      <c r="U33" s="14">
        <f t="shared" si="7"/>
        <v>-11250000</v>
      </c>
      <c r="V33" s="29"/>
      <c r="W33" s="30"/>
      <c r="X33" s="14">
        <f t="shared" si="9"/>
        <v>-26103725.5</v>
      </c>
      <c r="Y33" s="14">
        <f t="shared" si="10"/>
        <v>-15586766.666666666</v>
      </c>
      <c r="Z33" s="14">
        <f t="shared" si="11"/>
        <v>-10848833</v>
      </c>
      <c r="AA33" s="13"/>
    </row>
    <row r="34" spans="1:27" ht="30" customHeight="1" x14ac:dyDescent="0.15">
      <c r="A34" s="13">
        <v>1</v>
      </c>
      <c r="B34" s="18" t="s">
        <v>62</v>
      </c>
      <c r="C34" s="37">
        <v>50000000</v>
      </c>
      <c r="D34" s="37">
        <v>75000000</v>
      </c>
      <c r="E34" s="37">
        <v>40000000</v>
      </c>
      <c r="F34" s="37">
        <v>40000000</v>
      </c>
      <c r="G34" s="37">
        <v>240000000</v>
      </c>
      <c r="H34" s="38">
        <v>43179300</v>
      </c>
      <c r="I34" s="40">
        <v>25541849</v>
      </c>
      <c r="J34" s="37">
        <v>30989000</v>
      </c>
      <c r="K34" s="37">
        <v>34353968</v>
      </c>
      <c r="L34" s="19"/>
      <c r="M34" s="21">
        <f t="shared" si="4"/>
        <v>86.358599999999996</v>
      </c>
      <c r="N34" s="21">
        <f t="shared" si="4"/>
        <v>34.055798666666668</v>
      </c>
      <c r="O34" s="21">
        <f t="shared" si="4"/>
        <v>77.472499999999997</v>
      </c>
      <c r="P34" s="21">
        <f t="shared" si="4"/>
        <v>85.884919999999994</v>
      </c>
      <c r="Q34" s="19"/>
      <c r="R34" s="20">
        <f t="shared" ref="R34:R36" si="17">(C34-C34)/1</f>
        <v>0</v>
      </c>
      <c r="S34" s="14">
        <f t="shared" si="5"/>
        <v>12500000</v>
      </c>
      <c r="T34" s="14">
        <f t="shared" si="6"/>
        <v>-3333333.3333333335</v>
      </c>
      <c r="U34" s="14">
        <f t="shared" si="7"/>
        <v>-2500000</v>
      </c>
      <c r="V34" s="20"/>
      <c r="W34" s="20">
        <f t="shared" ref="W34:W36" si="18">(H34-H34)/1</f>
        <v>0</v>
      </c>
      <c r="X34" s="14">
        <f t="shared" si="9"/>
        <v>-8818725.5</v>
      </c>
      <c r="Y34" s="14">
        <f t="shared" si="10"/>
        <v>-4063433.3333333335</v>
      </c>
      <c r="Z34" s="14">
        <f t="shared" si="11"/>
        <v>-2206333</v>
      </c>
      <c r="AA34" s="13"/>
    </row>
    <row r="35" spans="1:27" ht="30" customHeight="1" x14ac:dyDescent="0.15">
      <c r="A35" s="13">
        <v>2</v>
      </c>
      <c r="B35" s="18" t="s">
        <v>63</v>
      </c>
      <c r="C35" s="37">
        <v>35000000</v>
      </c>
      <c r="D35" s="37"/>
      <c r="E35" s="37"/>
      <c r="F35" s="37"/>
      <c r="G35" s="37"/>
      <c r="H35" s="38">
        <v>34570000</v>
      </c>
      <c r="I35" s="40"/>
      <c r="J35" s="37"/>
      <c r="K35" s="37"/>
      <c r="L35" s="19"/>
      <c r="M35" s="21">
        <f t="shared" si="4"/>
        <v>98.771428571428572</v>
      </c>
      <c r="N35" s="21" t="e">
        <f t="shared" si="4"/>
        <v>#DIV/0!</v>
      </c>
      <c r="O35" s="21" t="e">
        <f t="shared" si="4"/>
        <v>#DIV/0!</v>
      </c>
      <c r="P35" s="21" t="e">
        <f t="shared" si="4"/>
        <v>#DIV/0!</v>
      </c>
      <c r="Q35" s="19"/>
      <c r="R35" s="20">
        <f t="shared" si="17"/>
        <v>0</v>
      </c>
      <c r="S35" s="14">
        <f t="shared" si="5"/>
        <v>-17500000</v>
      </c>
      <c r="T35" s="14">
        <f t="shared" si="6"/>
        <v>-11666666.666666666</v>
      </c>
      <c r="U35" s="14">
        <f t="shared" si="7"/>
        <v>-8750000</v>
      </c>
      <c r="V35" s="20"/>
      <c r="W35" s="20">
        <f t="shared" si="18"/>
        <v>0</v>
      </c>
      <c r="X35" s="14">
        <f t="shared" si="9"/>
        <v>-17285000</v>
      </c>
      <c r="Y35" s="14">
        <f t="shared" si="10"/>
        <v>-11523333.333333334</v>
      </c>
      <c r="Z35" s="14">
        <f t="shared" si="11"/>
        <v>-8642500</v>
      </c>
      <c r="AA35" s="13"/>
    </row>
    <row r="36" spans="1:27" ht="30" customHeight="1" x14ac:dyDescent="0.15">
      <c r="A36" s="13">
        <v>3</v>
      </c>
      <c r="B36" s="18" t="s">
        <v>64</v>
      </c>
      <c r="C36" s="37"/>
      <c r="D36" s="37"/>
      <c r="E36" s="37"/>
      <c r="F36" s="37"/>
      <c r="G36" s="37">
        <v>10000000</v>
      </c>
      <c r="H36" s="38"/>
      <c r="I36" s="40"/>
      <c r="J36" s="37"/>
      <c r="K36" s="37"/>
      <c r="L36" s="19"/>
      <c r="M36" s="21" t="e">
        <f t="shared" si="4"/>
        <v>#DIV/0!</v>
      </c>
      <c r="N36" s="21" t="e">
        <f t="shared" si="4"/>
        <v>#DIV/0!</v>
      </c>
      <c r="O36" s="21" t="e">
        <f t="shared" si="4"/>
        <v>#DIV/0!</v>
      </c>
      <c r="P36" s="21" t="e">
        <f t="shared" si="4"/>
        <v>#DIV/0!</v>
      </c>
      <c r="Q36" s="19"/>
      <c r="R36" s="20">
        <f t="shared" si="17"/>
        <v>0</v>
      </c>
      <c r="S36" s="14">
        <f t="shared" si="5"/>
        <v>0</v>
      </c>
      <c r="T36" s="14">
        <f t="shared" si="6"/>
        <v>0</v>
      </c>
      <c r="U36" s="14">
        <f t="shared" si="7"/>
        <v>0</v>
      </c>
      <c r="V36" s="20"/>
      <c r="W36" s="20">
        <f t="shared" si="18"/>
        <v>0</v>
      </c>
      <c r="X36" s="14">
        <f t="shared" si="9"/>
        <v>0</v>
      </c>
      <c r="Y36" s="14">
        <f t="shared" si="10"/>
        <v>0</v>
      </c>
      <c r="Z36" s="14">
        <f t="shared" si="11"/>
        <v>0</v>
      </c>
      <c r="AA36" s="13"/>
    </row>
    <row r="37" spans="1:27" ht="39.950000000000003" customHeight="1" x14ac:dyDescent="0.15">
      <c r="A37" s="11" t="s">
        <v>26</v>
      </c>
      <c r="B37" s="12" t="s">
        <v>65</v>
      </c>
      <c r="C37" s="34">
        <v>217400000</v>
      </c>
      <c r="D37" s="35">
        <v>281780000</v>
      </c>
      <c r="E37" s="40">
        <v>76000000</v>
      </c>
      <c r="F37" s="40">
        <v>76000000</v>
      </c>
      <c r="G37" s="40">
        <v>76000000</v>
      </c>
      <c r="H37" s="38">
        <v>197742600</v>
      </c>
      <c r="I37" s="40">
        <v>253379500</v>
      </c>
      <c r="J37" s="40">
        <v>61619632</v>
      </c>
      <c r="K37" s="40">
        <v>53374624</v>
      </c>
      <c r="L37" s="31"/>
      <c r="M37" s="21">
        <f t="shared" si="4"/>
        <v>90.957957681692733</v>
      </c>
      <c r="N37" s="21">
        <f t="shared" si="4"/>
        <v>89.921037688977208</v>
      </c>
      <c r="O37" s="21">
        <f t="shared" si="4"/>
        <v>81.078463157894745</v>
      </c>
      <c r="P37" s="21">
        <f t="shared" si="4"/>
        <v>70.229768421052626</v>
      </c>
      <c r="Q37" s="32"/>
      <c r="R37" s="20"/>
      <c r="S37" s="14">
        <f t="shared" si="5"/>
        <v>32190000</v>
      </c>
      <c r="T37" s="14">
        <f t="shared" si="6"/>
        <v>-47133333.333333336</v>
      </c>
      <c r="U37" s="14">
        <f t="shared" si="7"/>
        <v>-35350000</v>
      </c>
      <c r="V37" s="20"/>
      <c r="W37" s="31"/>
      <c r="X37" s="14">
        <f t="shared" si="9"/>
        <v>27818450</v>
      </c>
      <c r="Y37" s="14">
        <f t="shared" si="10"/>
        <v>-45374322.666666664</v>
      </c>
      <c r="Z37" s="14">
        <f t="shared" si="11"/>
        <v>-36091994</v>
      </c>
      <c r="AA37" s="13"/>
    </row>
    <row r="38" spans="1:27" ht="39.950000000000003" customHeight="1" x14ac:dyDescent="0.15">
      <c r="A38" s="13">
        <v>1</v>
      </c>
      <c r="B38" s="18" t="s">
        <v>66</v>
      </c>
      <c r="C38" s="37">
        <v>50000000</v>
      </c>
      <c r="D38" s="40">
        <v>60000000</v>
      </c>
      <c r="E38" s="40">
        <v>55000000</v>
      </c>
      <c r="F38" s="40">
        <v>55000000</v>
      </c>
      <c r="G38" s="40">
        <v>55000000</v>
      </c>
      <c r="H38" s="38">
        <v>45288000</v>
      </c>
      <c r="I38" s="40">
        <v>57289000</v>
      </c>
      <c r="J38" s="40">
        <v>47505632</v>
      </c>
      <c r="K38" s="40">
        <v>42030624</v>
      </c>
      <c r="L38" s="31"/>
      <c r="M38" s="21">
        <f t="shared" si="4"/>
        <v>90.576000000000008</v>
      </c>
      <c r="N38" s="21">
        <f t="shared" si="4"/>
        <v>95.481666666666669</v>
      </c>
      <c r="O38" s="21">
        <f t="shared" si="4"/>
        <v>86.373876363636356</v>
      </c>
      <c r="P38" s="21">
        <f t="shared" si="4"/>
        <v>76.419316363636355</v>
      </c>
      <c r="Q38" s="32"/>
      <c r="R38" s="20"/>
      <c r="S38" s="14">
        <f t="shared" si="5"/>
        <v>5000000</v>
      </c>
      <c r="T38" s="14">
        <f t="shared" si="6"/>
        <v>1666666.6666666667</v>
      </c>
      <c r="U38" s="14">
        <f t="shared" si="7"/>
        <v>1250000</v>
      </c>
      <c r="V38" s="20"/>
      <c r="W38" s="31"/>
      <c r="X38" s="14">
        <f t="shared" si="9"/>
        <v>6000500</v>
      </c>
      <c r="Y38" s="14">
        <f t="shared" si="10"/>
        <v>739210.66666666663</v>
      </c>
      <c r="Z38" s="14">
        <f t="shared" si="11"/>
        <v>-814344</v>
      </c>
      <c r="AA38" s="13"/>
    </row>
    <row r="39" spans="1:27" ht="39.950000000000003" customHeight="1" x14ac:dyDescent="0.15">
      <c r="A39" s="13">
        <v>2</v>
      </c>
      <c r="B39" s="18" t="s">
        <v>67</v>
      </c>
      <c r="C39" s="37">
        <v>10000000</v>
      </c>
      <c r="D39" s="40">
        <v>11000000</v>
      </c>
      <c r="E39" s="40">
        <v>11000000</v>
      </c>
      <c r="F39" s="40">
        <v>11000000</v>
      </c>
      <c r="G39" s="40">
        <v>11000000</v>
      </c>
      <c r="H39" s="38">
        <v>9969600</v>
      </c>
      <c r="I39" s="40">
        <v>9691000</v>
      </c>
      <c r="J39" s="40">
        <v>7203000</v>
      </c>
      <c r="K39" s="40">
        <v>7094000</v>
      </c>
      <c r="L39" s="31"/>
      <c r="M39" s="21">
        <f t="shared" si="4"/>
        <v>99.695999999999998</v>
      </c>
      <c r="N39" s="21">
        <f t="shared" si="4"/>
        <v>88.1</v>
      </c>
      <c r="O39" s="21">
        <f t="shared" si="4"/>
        <v>65.481818181818184</v>
      </c>
      <c r="P39" s="21">
        <f t="shared" si="4"/>
        <v>64.490909090909085</v>
      </c>
      <c r="Q39" s="32"/>
      <c r="R39" s="20"/>
      <c r="S39" s="14">
        <f t="shared" si="5"/>
        <v>500000</v>
      </c>
      <c r="T39" s="14">
        <f t="shared" si="6"/>
        <v>333333.33333333331</v>
      </c>
      <c r="U39" s="14">
        <f t="shared" si="7"/>
        <v>250000</v>
      </c>
      <c r="V39" s="20"/>
      <c r="W39" s="31"/>
      <c r="X39" s="14">
        <f t="shared" si="9"/>
        <v>-139300</v>
      </c>
      <c r="Y39" s="14">
        <f t="shared" si="10"/>
        <v>-922200</v>
      </c>
      <c r="Z39" s="14">
        <f t="shared" si="11"/>
        <v>-718900</v>
      </c>
      <c r="AA39" s="13"/>
    </row>
    <row r="40" spans="1:27" ht="39.950000000000003" customHeight="1" x14ac:dyDescent="0.15">
      <c r="A40" s="13">
        <v>3</v>
      </c>
      <c r="B40" s="18" t="s">
        <v>68</v>
      </c>
      <c r="C40" s="37">
        <v>157400000</v>
      </c>
      <c r="D40" s="40">
        <v>200780000</v>
      </c>
      <c r="E40" s="40"/>
      <c r="F40" s="40"/>
      <c r="G40" s="40"/>
      <c r="H40" s="38">
        <v>142485000</v>
      </c>
      <c r="I40" s="40">
        <v>178567500</v>
      </c>
      <c r="J40" s="40"/>
      <c r="K40" s="40"/>
      <c r="L40" s="31"/>
      <c r="M40" s="21">
        <f t="shared" si="4"/>
        <v>90.524142312579414</v>
      </c>
      <c r="N40" s="21">
        <f t="shared" si="4"/>
        <v>88.93689610518976</v>
      </c>
      <c r="O40" s="21" t="e">
        <f t="shared" si="4"/>
        <v>#DIV/0!</v>
      </c>
      <c r="P40" s="21" t="e">
        <f t="shared" si="4"/>
        <v>#DIV/0!</v>
      </c>
      <c r="Q40" s="32"/>
      <c r="R40" s="20"/>
      <c r="S40" s="14">
        <f t="shared" si="5"/>
        <v>21690000</v>
      </c>
      <c r="T40" s="14">
        <f t="shared" si="6"/>
        <v>-52466666.666666664</v>
      </c>
      <c r="U40" s="14">
        <f t="shared" si="7"/>
        <v>-39350000</v>
      </c>
      <c r="V40" s="20"/>
      <c r="W40" s="31"/>
      <c r="X40" s="14">
        <f t="shared" si="9"/>
        <v>18041250</v>
      </c>
      <c r="Y40" s="14">
        <f t="shared" si="10"/>
        <v>-47495000</v>
      </c>
      <c r="Z40" s="14">
        <f t="shared" si="11"/>
        <v>-35621250</v>
      </c>
      <c r="AA40" s="13"/>
    </row>
    <row r="41" spans="1:27" ht="29.25" customHeight="1" x14ac:dyDescent="0.15">
      <c r="A41" s="13">
        <v>4</v>
      </c>
      <c r="B41" s="18" t="s">
        <v>69</v>
      </c>
      <c r="C41" s="37">
        <v>0</v>
      </c>
      <c r="D41" s="41">
        <v>10000000</v>
      </c>
      <c r="E41" s="37">
        <v>10000000</v>
      </c>
      <c r="F41" s="37">
        <v>10000000</v>
      </c>
      <c r="G41" s="37">
        <v>10000000</v>
      </c>
      <c r="H41" s="38"/>
      <c r="I41" s="40">
        <v>7832000</v>
      </c>
      <c r="J41" s="37">
        <v>6911000</v>
      </c>
      <c r="K41" s="37">
        <v>4250000</v>
      </c>
      <c r="L41" s="19"/>
      <c r="M41" s="21" t="e">
        <f t="shared" si="4"/>
        <v>#DIV/0!</v>
      </c>
      <c r="N41" s="21">
        <f t="shared" si="4"/>
        <v>78.320000000000007</v>
      </c>
      <c r="O41" s="21">
        <f t="shared" si="4"/>
        <v>69.11</v>
      </c>
      <c r="P41" s="21">
        <f t="shared" si="4"/>
        <v>42.5</v>
      </c>
      <c r="Q41" s="19"/>
      <c r="R41" s="20">
        <f t="shared" ref="R41" si="19">(C41-C41)/1</f>
        <v>0</v>
      </c>
      <c r="S41" s="14">
        <f t="shared" si="5"/>
        <v>5000000</v>
      </c>
      <c r="T41" s="14">
        <f t="shared" si="6"/>
        <v>3333333.3333333335</v>
      </c>
      <c r="U41" s="14">
        <f t="shared" si="7"/>
        <v>2500000</v>
      </c>
      <c r="V41" s="20"/>
      <c r="W41" s="20">
        <f t="shared" ref="W41" si="20">(H41-H41)/1</f>
        <v>0</v>
      </c>
      <c r="X41" s="14">
        <f t="shared" si="9"/>
        <v>3916000</v>
      </c>
      <c r="Y41" s="14">
        <f t="shared" si="10"/>
        <v>2303666.6666666665</v>
      </c>
      <c r="Z41" s="14">
        <f t="shared" si="11"/>
        <v>1062500</v>
      </c>
      <c r="AA41" s="13"/>
    </row>
    <row r="42" spans="1:27" ht="39.950000000000003" customHeight="1" x14ac:dyDescent="0.15">
      <c r="A42" s="11" t="s">
        <v>27</v>
      </c>
      <c r="B42" s="12" t="s">
        <v>28</v>
      </c>
      <c r="C42" s="37"/>
      <c r="D42" s="35">
        <v>10000000</v>
      </c>
      <c r="E42" s="35">
        <v>10000000</v>
      </c>
      <c r="F42" s="35">
        <v>10000000</v>
      </c>
      <c r="G42" s="35">
        <v>15000000</v>
      </c>
      <c r="H42" s="36"/>
      <c r="I42" s="35">
        <v>9482400</v>
      </c>
      <c r="J42" s="35">
        <v>7990000</v>
      </c>
      <c r="K42" s="35">
        <v>10000000</v>
      </c>
      <c r="L42" s="31"/>
      <c r="M42" s="21" t="e">
        <f t="shared" si="4"/>
        <v>#DIV/0!</v>
      </c>
      <c r="N42" s="21">
        <f t="shared" si="4"/>
        <v>94.823999999999998</v>
      </c>
      <c r="O42" s="21">
        <f t="shared" si="4"/>
        <v>79.900000000000006</v>
      </c>
      <c r="P42" s="21">
        <f t="shared" si="4"/>
        <v>100</v>
      </c>
      <c r="Q42" s="32"/>
      <c r="R42" s="20"/>
      <c r="S42" s="14">
        <f t="shared" si="5"/>
        <v>5000000</v>
      </c>
      <c r="T42" s="14">
        <f t="shared" si="6"/>
        <v>3333333.3333333335</v>
      </c>
      <c r="U42" s="14">
        <f t="shared" si="7"/>
        <v>2500000</v>
      </c>
      <c r="V42" s="20"/>
      <c r="W42" s="31"/>
      <c r="X42" s="14">
        <f t="shared" si="9"/>
        <v>4741200</v>
      </c>
      <c r="Y42" s="14">
        <f t="shared" si="10"/>
        <v>2663333.3333333335</v>
      </c>
      <c r="Z42" s="14">
        <f t="shared" si="11"/>
        <v>2500000</v>
      </c>
      <c r="AA42" s="13"/>
    </row>
    <row r="43" spans="1:27" ht="30" customHeight="1" x14ac:dyDescent="0.15">
      <c r="A43" s="13">
        <v>1</v>
      </c>
      <c r="B43" s="18" t="s">
        <v>29</v>
      </c>
      <c r="C43" s="37"/>
      <c r="D43" s="37">
        <v>10000000</v>
      </c>
      <c r="E43" s="37">
        <v>10000000</v>
      </c>
      <c r="F43" s="37">
        <v>10000000</v>
      </c>
      <c r="G43" s="37">
        <v>15000000</v>
      </c>
      <c r="H43" s="38"/>
      <c r="I43" s="40">
        <v>9482400</v>
      </c>
      <c r="J43" s="37">
        <v>7990000</v>
      </c>
      <c r="K43" s="37">
        <v>10000000</v>
      </c>
      <c r="L43" s="19"/>
      <c r="M43" s="21" t="e">
        <f t="shared" si="4"/>
        <v>#DIV/0!</v>
      </c>
      <c r="N43" s="21">
        <f t="shared" si="4"/>
        <v>94.823999999999998</v>
      </c>
      <c r="O43" s="21">
        <f t="shared" si="4"/>
        <v>79.900000000000006</v>
      </c>
      <c r="P43" s="21">
        <f t="shared" si="4"/>
        <v>100</v>
      </c>
      <c r="Q43" s="19"/>
      <c r="R43" s="20">
        <f t="shared" ref="R43" si="21">(C43-C43)/1</f>
        <v>0</v>
      </c>
      <c r="S43" s="14">
        <f t="shared" si="5"/>
        <v>5000000</v>
      </c>
      <c r="T43" s="14">
        <f t="shared" si="6"/>
        <v>3333333.3333333335</v>
      </c>
      <c r="U43" s="14">
        <f t="shared" si="7"/>
        <v>2500000</v>
      </c>
      <c r="V43" s="20"/>
      <c r="W43" s="20">
        <f t="shared" ref="W43" si="22">(H43-H43)/1</f>
        <v>0</v>
      </c>
      <c r="X43" s="14">
        <f t="shared" si="9"/>
        <v>4741200</v>
      </c>
      <c r="Y43" s="14">
        <f t="shared" si="10"/>
        <v>2663333.3333333335</v>
      </c>
      <c r="Z43" s="14">
        <f t="shared" si="11"/>
        <v>2500000</v>
      </c>
      <c r="AA43" s="13"/>
    </row>
    <row r="44" spans="1:27" ht="39.950000000000003" customHeight="1" x14ac:dyDescent="0.15">
      <c r="A44" s="11" t="s">
        <v>30</v>
      </c>
      <c r="B44" s="12" t="s">
        <v>35</v>
      </c>
      <c r="C44" s="34">
        <v>25000000</v>
      </c>
      <c r="D44" s="40">
        <v>25000000</v>
      </c>
      <c r="E44" s="40">
        <v>30000000</v>
      </c>
      <c r="F44" s="40">
        <v>50000000</v>
      </c>
      <c r="G44" s="40">
        <v>50000000</v>
      </c>
      <c r="H44" s="38">
        <v>21701000</v>
      </c>
      <c r="I44" s="40">
        <v>16964000</v>
      </c>
      <c r="J44" s="40">
        <v>27718600</v>
      </c>
      <c r="K44" s="40">
        <v>43499900</v>
      </c>
      <c r="L44" s="31"/>
      <c r="M44" s="21">
        <f t="shared" si="4"/>
        <v>86.804000000000002</v>
      </c>
      <c r="N44" s="21">
        <f t="shared" si="4"/>
        <v>67.856000000000009</v>
      </c>
      <c r="O44" s="21">
        <f t="shared" si="4"/>
        <v>92.395333333333326</v>
      </c>
      <c r="P44" s="21">
        <f t="shared" si="4"/>
        <v>86.999800000000008</v>
      </c>
      <c r="Q44" s="32"/>
      <c r="R44" s="20"/>
      <c r="S44" s="14">
        <f t="shared" si="5"/>
        <v>0</v>
      </c>
      <c r="T44" s="14">
        <f t="shared" si="6"/>
        <v>1666666.6666666667</v>
      </c>
      <c r="U44" s="14">
        <f t="shared" si="7"/>
        <v>6250000</v>
      </c>
      <c r="V44" s="20"/>
      <c r="W44" s="31"/>
      <c r="X44" s="14">
        <f t="shared" si="9"/>
        <v>-2368500</v>
      </c>
      <c r="Y44" s="14">
        <f t="shared" si="10"/>
        <v>2005866.6666666667</v>
      </c>
      <c r="Z44" s="14">
        <f t="shared" si="11"/>
        <v>5449725</v>
      </c>
      <c r="AA44" s="13"/>
    </row>
    <row r="45" spans="1:27" ht="36.75" customHeight="1" x14ac:dyDescent="0.15">
      <c r="A45" s="13">
        <v>1</v>
      </c>
      <c r="B45" s="18" t="s">
        <v>70</v>
      </c>
      <c r="C45" s="37">
        <v>25000000</v>
      </c>
      <c r="D45" s="37">
        <v>25000000</v>
      </c>
      <c r="E45" s="37">
        <v>30000000</v>
      </c>
      <c r="F45" s="37">
        <v>50000000</v>
      </c>
      <c r="G45" s="37">
        <v>50000000</v>
      </c>
      <c r="H45" s="38">
        <v>21701000</v>
      </c>
      <c r="I45" s="38">
        <v>16964000</v>
      </c>
      <c r="J45" s="37">
        <v>27718600</v>
      </c>
      <c r="K45" s="37">
        <v>43499900</v>
      </c>
      <c r="L45" s="19"/>
      <c r="M45" s="21">
        <f t="shared" si="4"/>
        <v>86.804000000000002</v>
      </c>
      <c r="N45" s="21">
        <f t="shared" si="4"/>
        <v>67.856000000000009</v>
      </c>
      <c r="O45" s="21">
        <f t="shared" si="4"/>
        <v>92.395333333333326</v>
      </c>
      <c r="P45" s="21">
        <f t="shared" si="4"/>
        <v>86.999800000000008</v>
      </c>
      <c r="Q45" s="19"/>
      <c r="R45" s="20">
        <f t="shared" ref="R45:R86" si="23">(C45-C45)/1</f>
        <v>0</v>
      </c>
      <c r="S45" s="14">
        <f t="shared" si="5"/>
        <v>0</v>
      </c>
      <c r="T45" s="14">
        <f t="shared" si="6"/>
        <v>1666666.6666666667</v>
      </c>
      <c r="U45" s="14">
        <f t="shared" si="7"/>
        <v>6250000</v>
      </c>
      <c r="V45" s="20"/>
      <c r="W45" s="20">
        <f t="shared" ref="W45:W86" si="24">(H45-H45)/1</f>
        <v>0</v>
      </c>
      <c r="X45" s="14">
        <f t="shared" si="9"/>
        <v>-2368500</v>
      </c>
      <c r="Y45" s="14">
        <f t="shared" si="10"/>
        <v>2005866.6666666667</v>
      </c>
      <c r="Z45" s="14">
        <f t="shared" si="11"/>
        <v>5449725</v>
      </c>
      <c r="AA45" s="13"/>
    </row>
    <row r="46" spans="1:27" ht="34.5" customHeight="1" x14ac:dyDescent="0.15">
      <c r="A46" s="11" t="s">
        <v>31</v>
      </c>
      <c r="B46" s="12" t="s">
        <v>71</v>
      </c>
      <c r="C46" s="34">
        <v>5769000000</v>
      </c>
      <c r="D46" s="34">
        <v>6032450000</v>
      </c>
      <c r="E46" s="34">
        <v>5796000000</v>
      </c>
      <c r="F46" s="34">
        <v>5350660000</v>
      </c>
      <c r="G46" s="34">
        <v>5131000000</v>
      </c>
      <c r="H46" s="36">
        <v>5113170463</v>
      </c>
      <c r="I46" s="36">
        <v>5569824745</v>
      </c>
      <c r="J46" s="34">
        <v>5106463793</v>
      </c>
      <c r="K46" s="34">
        <v>4781057610</v>
      </c>
      <c r="L46" s="22"/>
      <c r="M46" s="21">
        <f t="shared" si="4"/>
        <v>88.631833298665271</v>
      </c>
      <c r="N46" s="21">
        <f t="shared" si="4"/>
        <v>92.33105529262572</v>
      </c>
      <c r="O46" s="21">
        <f t="shared" si="4"/>
        <v>88.103240044858524</v>
      </c>
      <c r="P46" s="21">
        <f t="shared" si="4"/>
        <v>89.354539626887146</v>
      </c>
      <c r="Q46" s="22"/>
      <c r="R46" s="29">
        <f t="shared" si="23"/>
        <v>0</v>
      </c>
      <c r="S46" s="14">
        <f t="shared" si="5"/>
        <v>131725000</v>
      </c>
      <c r="T46" s="14">
        <f t="shared" si="6"/>
        <v>9000000</v>
      </c>
      <c r="U46" s="14">
        <f t="shared" si="7"/>
        <v>-104585000</v>
      </c>
      <c r="V46" s="29"/>
      <c r="W46" s="29">
        <f t="shared" si="24"/>
        <v>0</v>
      </c>
      <c r="X46" s="14">
        <f t="shared" si="9"/>
        <v>228327141</v>
      </c>
      <c r="Y46" s="14">
        <f t="shared" si="10"/>
        <v>-2235556.6666666665</v>
      </c>
      <c r="Z46" s="14">
        <f t="shared" si="11"/>
        <v>-83028213.25</v>
      </c>
      <c r="AA46" s="13"/>
    </row>
    <row r="47" spans="1:27" ht="34.5" customHeight="1" x14ac:dyDescent="0.15">
      <c r="A47" s="13">
        <v>1</v>
      </c>
      <c r="B47" s="18" t="s">
        <v>72</v>
      </c>
      <c r="C47" s="37">
        <v>50000000</v>
      </c>
      <c r="D47" s="37">
        <v>50000000</v>
      </c>
      <c r="E47" s="37">
        <v>175000000</v>
      </c>
      <c r="F47" s="37">
        <v>50000000</v>
      </c>
      <c r="G47" s="37">
        <v>50000000</v>
      </c>
      <c r="H47" s="38">
        <v>47207400</v>
      </c>
      <c r="I47" s="38">
        <v>46785000</v>
      </c>
      <c r="J47" s="37">
        <v>88439155</v>
      </c>
      <c r="K47" s="37">
        <v>48113000</v>
      </c>
      <c r="L47" s="19"/>
      <c r="M47" s="21">
        <f t="shared" si="4"/>
        <v>94.4148</v>
      </c>
      <c r="N47" s="21">
        <f t="shared" si="4"/>
        <v>93.57</v>
      </c>
      <c r="O47" s="21">
        <f t="shared" si="4"/>
        <v>50.536659999999998</v>
      </c>
      <c r="P47" s="21">
        <f t="shared" si="4"/>
        <v>96.225999999999999</v>
      </c>
      <c r="Q47" s="19"/>
      <c r="R47" s="20"/>
      <c r="S47" s="14">
        <f t="shared" si="5"/>
        <v>0</v>
      </c>
      <c r="T47" s="14">
        <f t="shared" si="6"/>
        <v>41666666.666666664</v>
      </c>
      <c r="U47" s="14">
        <f t="shared" si="7"/>
        <v>0</v>
      </c>
      <c r="V47" s="20"/>
      <c r="W47" s="20"/>
      <c r="X47" s="14">
        <f t="shared" si="9"/>
        <v>-211200</v>
      </c>
      <c r="Y47" s="14">
        <f t="shared" si="10"/>
        <v>13743918.333333334</v>
      </c>
      <c r="Z47" s="14">
        <f t="shared" si="11"/>
        <v>226400</v>
      </c>
      <c r="AA47" s="13"/>
    </row>
    <row r="48" spans="1:27" ht="34.5" customHeight="1" x14ac:dyDescent="0.15">
      <c r="A48" s="13">
        <v>2</v>
      </c>
      <c r="B48" s="18" t="s">
        <v>73</v>
      </c>
      <c r="C48" s="37">
        <v>1763000000</v>
      </c>
      <c r="D48" s="37">
        <v>1847000000</v>
      </c>
      <c r="E48" s="37"/>
      <c r="F48" s="37"/>
      <c r="G48" s="37"/>
      <c r="H48" s="38">
        <v>1705047574</v>
      </c>
      <c r="I48" s="38">
        <v>1778935027</v>
      </c>
      <c r="J48" s="37"/>
      <c r="K48" s="37"/>
      <c r="L48" s="19"/>
      <c r="M48" s="21">
        <f t="shared" si="4"/>
        <v>96.712851616562673</v>
      </c>
      <c r="N48" s="21">
        <f t="shared" si="4"/>
        <v>96.314836329182469</v>
      </c>
      <c r="O48" s="21" t="e">
        <f t="shared" si="4"/>
        <v>#DIV/0!</v>
      </c>
      <c r="P48" s="21" t="e">
        <f t="shared" si="4"/>
        <v>#DIV/0!</v>
      </c>
      <c r="Q48" s="19"/>
      <c r="R48" s="20"/>
      <c r="S48" s="14">
        <f t="shared" si="5"/>
        <v>42000000</v>
      </c>
      <c r="T48" s="14">
        <f t="shared" si="6"/>
        <v>-587666666.66666663</v>
      </c>
      <c r="U48" s="14">
        <f t="shared" si="7"/>
        <v>-440750000</v>
      </c>
      <c r="V48" s="20"/>
      <c r="W48" s="20"/>
      <c r="X48" s="14">
        <f t="shared" si="9"/>
        <v>36943726.5</v>
      </c>
      <c r="Y48" s="14">
        <f t="shared" si="10"/>
        <v>-568349191.33333337</v>
      </c>
      <c r="Z48" s="14">
        <f t="shared" si="11"/>
        <v>-426261893.5</v>
      </c>
      <c r="AA48" s="13"/>
    </row>
    <row r="49" spans="1:27" ht="34.5" customHeight="1" x14ac:dyDescent="0.15">
      <c r="A49" s="13">
        <v>3</v>
      </c>
      <c r="B49" s="18" t="s">
        <v>74</v>
      </c>
      <c r="C49" s="37">
        <v>50000000</v>
      </c>
      <c r="D49" s="37">
        <v>50000000</v>
      </c>
      <c r="E49" s="37"/>
      <c r="F49" s="37">
        <v>150000000</v>
      </c>
      <c r="G49" s="37">
        <v>120000000</v>
      </c>
      <c r="H49" s="38">
        <v>32669000</v>
      </c>
      <c r="I49" s="38">
        <v>30470000</v>
      </c>
      <c r="J49" s="37"/>
      <c r="K49" s="37">
        <v>51304400</v>
      </c>
      <c r="L49" s="19"/>
      <c r="M49" s="21">
        <f t="shared" si="4"/>
        <v>65.337999999999994</v>
      </c>
      <c r="N49" s="21">
        <f t="shared" si="4"/>
        <v>60.940000000000005</v>
      </c>
      <c r="O49" s="21" t="e">
        <f t="shared" si="4"/>
        <v>#DIV/0!</v>
      </c>
      <c r="P49" s="21">
        <f t="shared" si="4"/>
        <v>34.202933333333334</v>
      </c>
      <c r="Q49" s="19"/>
      <c r="R49" s="20"/>
      <c r="S49" s="14">
        <f t="shared" si="5"/>
        <v>0</v>
      </c>
      <c r="T49" s="14">
        <f t="shared" si="6"/>
        <v>-16666666.666666666</v>
      </c>
      <c r="U49" s="14">
        <f t="shared" si="7"/>
        <v>25000000</v>
      </c>
      <c r="V49" s="20"/>
      <c r="W49" s="20"/>
      <c r="X49" s="14">
        <f t="shared" si="9"/>
        <v>-1099500</v>
      </c>
      <c r="Y49" s="14">
        <f t="shared" si="10"/>
        <v>-10889666.666666666</v>
      </c>
      <c r="Z49" s="14">
        <f t="shared" si="11"/>
        <v>4658850</v>
      </c>
      <c r="AA49" s="13"/>
    </row>
    <row r="50" spans="1:27" ht="34.5" customHeight="1" x14ac:dyDescent="0.15">
      <c r="A50" s="13">
        <v>4</v>
      </c>
      <c r="B50" s="18" t="s">
        <v>75</v>
      </c>
      <c r="C50" s="37">
        <v>125000000</v>
      </c>
      <c r="D50" s="37">
        <v>500000000</v>
      </c>
      <c r="E50" s="37">
        <v>480000000</v>
      </c>
      <c r="F50" s="37">
        <v>150000000</v>
      </c>
      <c r="G50" s="37">
        <v>150000000</v>
      </c>
      <c r="H50" s="38">
        <v>121589600</v>
      </c>
      <c r="I50" s="38">
        <v>436062200</v>
      </c>
      <c r="J50" s="37">
        <v>461593264</v>
      </c>
      <c r="K50" s="37">
        <v>145144221</v>
      </c>
      <c r="L50" s="19"/>
      <c r="M50" s="21">
        <f t="shared" si="4"/>
        <v>97.271680000000003</v>
      </c>
      <c r="N50" s="21">
        <f t="shared" si="4"/>
        <v>87.212440000000001</v>
      </c>
      <c r="O50" s="21">
        <f t="shared" si="4"/>
        <v>96.165263333333328</v>
      </c>
      <c r="P50" s="21">
        <f t="shared" si="4"/>
        <v>96.762813999999992</v>
      </c>
      <c r="Q50" s="19"/>
      <c r="R50" s="20"/>
      <c r="S50" s="14">
        <f t="shared" si="5"/>
        <v>187500000</v>
      </c>
      <c r="T50" s="14">
        <f t="shared" si="6"/>
        <v>118333333.33333333</v>
      </c>
      <c r="U50" s="14">
        <f t="shared" si="7"/>
        <v>6250000</v>
      </c>
      <c r="V50" s="20"/>
      <c r="W50" s="20"/>
      <c r="X50" s="14">
        <f t="shared" si="9"/>
        <v>157236300</v>
      </c>
      <c r="Y50" s="14">
        <f t="shared" si="10"/>
        <v>113334554.66666667</v>
      </c>
      <c r="Z50" s="14">
        <f t="shared" si="11"/>
        <v>5888655.25</v>
      </c>
      <c r="AA50" s="13"/>
    </row>
    <row r="51" spans="1:27" ht="34.5" customHeight="1" x14ac:dyDescent="0.15">
      <c r="A51" s="13">
        <v>5</v>
      </c>
      <c r="B51" s="18" t="s">
        <v>76</v>
      </c>
      <c r="C51" s="37">
        <v>255000000</v>
      </c>
      <c r="D51" s="37">
        <v>250000000</v>
      </c>
      <c r="E51" s="37">
        <v>300000000</v>
      </c>
      <c r="F51" s="37">
        <v>382160000</v>
      </c>
      <c r="G51" s="37">
        <v>40000000</v>
      </c>
      <c r="H51" s="38">
        <v>200782475</v>
      </c>
      <c r="I51" s="38">
        <v>237108997</v>
      </c>
      <c r="J51" s="37">
        <v>282950334</v>
      </c>
      <c r="K51" s="37">
        <v>333577272</v>
      </c>
      <c r="L51" s="19"/>
      <c r="M51" s="21">
        <f t="shared" si="4"/>
        <v>78.738225490196072</v>
      </c>
      <c r="N51" s="21">
        <f t="shared" si="4"/>
        <v>94.843598799999995</v>
      </c>
      <c r="O51" s="21">
        <f t="shared" si="4"/>
        <v>94.316777999999999</v>
      </c>
      <c r="P51" s="21">
        <f t="shared" si="4"/>
        <v>87.287333054218124</v>
      </c>
      <c r="Q51" s="19"/>
      <c r="R51" s="20"/>
      <c r="S51" s="14">
        <f t="shared" si="5"/>
        <v>-2500000</v>
      </c>
      <c r="T51" s="14">
        <f t="shared" si="6"/>
        <v>15000000</v>
      </c>
      <c r="U51" s="14">
        <f t="shared" si="7"/>
        <v>31790000</v>
      </c>
      <c r="V51" s="20"/>
      <c r="W51" s="20"/>
      <c r="X51" s="14">
        <f t="shared" si="9"/>
        <v>18163261</v>
      </c>
      <c r="Y51" s="14">
        <f t="shared" si="10"/>
        <v>27389286.333333332</v>
      </c>
      <c r="Z51" s="14">
        <f t="shared" si="11"/>
        <v>33198699.25</v>
      </c>
      <c r="AA51" s="13"/>
    </row>
    <row r="52" spans="1:27" ht="34.5" customHeight="1" x14ac:dyDescent="0.15">
      <c r="A52" s="13">
        <v>6</v>
      </c>
      <c r="B52" s="18" t="s">
        <v>77</v>
      </c>
      <c r="C52" s="37">
        <v>40000000</v>
      </c>
      <c r="D52" s="37">
        <v>40000000</v>
      </c>
      <c r="E52" s="37">
        <v>50000000</v>
      </c>
      <c r="F52" s="37">
        <v>40000000</v>
      </c>
      <c r="G52" s="37">
        <v>120000000</v>
      </c>
      <c r="H52" s="38">
        <v>26044900</v>
      </c>
      <c r="I52" s="38">
        <v>36888930</v>
      </c>
      <c r="J52" s="37">
        <v>49004168</v>
      </c>
      <c r="K52" s="37">
        <v>37618931</v>
      </c>
      <c r="L52" s="19"/>
      <c r="M52" s="21">
        <f t="shared" si="4"/>
        <v>65.112250000000003</v>
      </c>
      <c r="N52" s="21">
        <f t="shared" si="4"/>
        <v>92.222325000000012</v>
      </c>
      <c r="O52" s="21">
        <f t="shared" si="4"/>
        <v>98.008336</v>
      </c>
      <c r="P52" s="21">
        <f t="shared" si="4"/>
        <v>94.047327499999994</v>
      </c>
      <c r="Q52" s="19"/>
      <c r="R52" s="20"/>
      <c r="S52" s="14">
        <f t="shared" si="5"/>
        <v>0</v>
      </c>
      <c r="T52" s="14">
        <f t="shared" si="6"/>
        <v>3333333.3333333335</v>
      </c>
      <c r="U52" s="14">
        <f t="shared" si="7"/>
        <v>0</v>
      </c>
      <c r="V52" s="20"/>
      <c r="W52" s="20"/>
      <c r="X52" s="14">
        <f t="shared" si="9"/>
        <v>5422015</v>
      </c>
      <c r="Y52" s="14">
        <f t="shared" si="10"/>
        <v>7653089.333333333</v>
      </c>
      <c r="Z52" s="14">
        <f t="shared" si="11"/>
        <v>2893507.75</v>
      </c>
      <c r="AA52" s="13"/>
    </row>
    <row r="53" spans="1:27" ht="34.5" customHeight="1" x14ac:dyDescent="0.15">
      <c r="A53" s="13">
        <v>7</v>
      </c>
      <c r="B53" s="18" t="s">
        <v>78</v>
      </c>
      <c r="C53" s="37">
        <v>40000000</v>
      </c>
      <c r="D53" s="37">
        <v>170000000</v>
      </c>
      <c r="E53" s="37">
        <v>85000000</v>
      </c>
      <c r="F53" s="37">
        <v>120000000</v>
      </c>
      <c r="G53" s="37">
        <v>100000000</v>
      </c>
      <c r="H53" s="38">
        <v>38777000</v>
      </c>
      <c r="I53" s="38">
        <v>139290000</v>
      </c>
      <c r="J53" s="37">
        <v>82817477</v>
      </c>
      <c r="K53" s="37">
        <v>117348058</v>
      </c>
      <c r="L53" s="19"/>
      <c r="M53" s="21">
        <f t="shared" si="4"/>
        <v>96.942499999999995</v>
      </c>
      <c r="N53" s="21">
        <f t="shared" si="4"/>
        <v>81.935294117647061</v>
      </c>
      <c r="O53" s="21">
        <f t="shared" si="4"/>
        <v>97.432325882352941</v>
      </c>
      <c r="P53" s="21">
        <f t="shared" si="4"/>
        <v>97.790048333333331</v>
      </c>
      <c r="Q53" s="19"/>
      <c r="R53" s="20"/>
      <c r="S53" s="14">
        <f t="shared" si="5"/>
        <v>65000000</v>
      </c>
      <c r="T53" s="14">
        <f t="shared" si="6"/>
        <v>15000000</v>
      </c>
      <c r="U53" s="14">
        <f t="shared" si="7"/>
        <v>20000000</v>
      </c>
      <c r="V53" s="20"/>
      <c r="W53" s="20"/>
      <c r="X53" s="14">
        <f t="shared" si="9"/>
        <v>50256500</v>
      </c>
      <c r="Y53" s="14">
        <f t="shared" si="10"/>
        <v>14680159</v>
      </c>
      <c r="Z53" s="14">
        <f t="shared" si="11"/>
        <v>19642764.5</v>
      </c>
      <c r="AA53" s="13"/>
    </row>
    <row r="54" spans="1:27" ht="34.5" customHeight="1" x14ac:dyDescent="0.15">
      <c r="A54" s="13">
        <v>8</v>
      </c>
      <c r="B54" s="18" t="s">
        <v>79</v>
      </c>
      <c r="C54" s="37">
        <v>40000000</v>
      </c>
      <c r="D54" s="37">
        <v>45000000</v>
      </c>
      <c r="E54" s="37">
        <v>100000000</v>
      </c>
      <c r="F54" s="37">
        <v>100000000</v>
      </c>
      <c r="G54" s="37">
        <v>100000000</v>
      </c>
      <c r="H54" s="38">
        <v>31827000</v>
      </c>
      <c r="I54" s="38">
        <v>44429000</v>
      </c>
      <c r="J54" s="37">
        <v>99120600</v>
      </c>
      <c r="K54" s="37">
        <v>97438400</v>
      </c>
      <c r="L54" s="19"/>
      <c r="M54" s="21">
        <f t="shared" si="4"/>
        <v>79.567499999999995</v>
      </c>
      <c r="N54" s="21">
        <f t="shared" si="4"/>
        <v>98.731111111111119</v>
      </c>
      <c r="O54" s="21">
        <f t="shared" si="4"/>
        <v>99.120599999999996</v>
      </c>
      <c r="P54" s="21">
        <f t="shared" si="4"/>
        <v>97.438400000000001</v>
      </c>
      <c r="Q54" s="19"/>
      <c r="R54" s="20"/>
      <c r="S54" s="14">
        <f t="shared" si="5"/>
        <v>2500000</v>
      </c>
      <c r="T54" s="14">
        <f t="shared" si="6"/>
        <v>20000000</v>
      </c>
      <c r="U54" s="14">
        <f t="shared" si="7"/>
        <v>15000000</v>
      </c>
      <c r="V54" s="20"/>
      <c r="W54" s="20"/>
      <c r="X54" s="14">
        <f t="shared" si="9"/>
        <v>6301000</v>
      </c>
      <c r="Y54" s="14">
        <f t="shared" si="10"/>
        <v>22431200</v>
      </c>
      <c r="Z54" s="14">
        <f t="shared" si="11"/>
        <v>16402850</v>
      </c>
      <c r="AA54" s="13"/>
    </row>
    <row r="55" spans="1:27" ht="34.5" customHeight="1" x14ac:dyDescent="0.15">
      <c r="A55" s="13">
        <v>9</v>
      </c>
      <c r="B55" s="18" t="s">
        <v>80</v>
      </c>
      <c r="C55" s="37">
        <v>50000000</v>
      </c>
      <c r="D55" s="37">
        <v>50000000</v>
      </c>
      <c r="E55" s="37">
        <v>55000000</v>
      </c>
      <c r="F55" s="37">
        <v>300000000</v>
      </c>
      <c r="G55" s="37"/>
      <c r="H55" s="38">
        <v>47626000</v>
      </c>
      <c r="I55" s="38">
        <v>48943000</v>
      </c>
      <c r="J55" s="37">
        <v>53334000</v>
      </c>
      <c r="K55" s="37">
        <v>294586259</v>
      </c>
      <c r="L55" s="19"/>
      <c r="M55" s="21">
        <f t="shared" si="4"/>
        <v>95.25200000000001</v>
      </c>
      <c r="N55" s="21">
        <f t="shared" si="4"/>
        <v>97.885999999999996</v>
      </c>
      <c r="O55" s="21">
        <f t="shared" si="4"/>
        <v>96.970909090909089</v>
      </c>
      <c r="P55" s="21">
        <f t="shared" si="4"/>
        <v>98.195419666666666</v>
      </c>
      <c r="Q55" s="19"/>
      <c r="R55" s="20"/>
      <c r="S55" s="14">
        <f t="shared" si="5"/>
        <v>0</v>
      </c>
      <c r="T55" s="14">
        <f t="shared" si="6"/>
        <v>1666666.6666666667</v>
      </c>
      <c r="U55" s="14">
        <f t="shared" si="7"/>
        <v>62500000</v>
      </c>
      <c r="V55" s="20"/>
      <c r="W55" s="20"/>
      <c r="X55" s="14">
        <f t="shared" si="9"/>
        <v>658500</v>
      </c>
      <c r="Y55" s="14">
        <f t="shared" si="10"/>
        <v>1902666.6666666667</v>
      </c>
      <c r="Z55" s="14">
        <f t="shared" si="11"/>
        <v>61740064.75</v>
      </c>
      <c r="AA55" s="13"/>
    </row>
    <row r="56" spans="1:27" ht="34.5" customHeight="1" x14ac:dyDescent="0.15">
      <c r="A56" s="13">
        <v>10</v>
      </c>
      <c r="B56" s="18" t="s">
        <v>81</v>
      </c>
      <c r="C56" s="37">
        <v>40000000</v>
      </c>
      <c r="D56" s="37">
        <v>40000000</v>
      </c>
      <c r="E56" s="37">
        <v>40000000</v>
      </c>
      <c r="F56" s="37">
        <v>50000000</v>
      </c>
      <c r="G56" s="37"/>
      <c r="H56" s="38">
        <v>22649900</v>
      </c>
      <c r="I56" s="38">
        <v>13510000</v>
      </c>
      <c r="J56" s="37">
        <v>34842273</v>
      </c>
      <c r="K56" s="37">
        <v>43059216</v>
      </c>
      <c r="L56" s="19"/>
      <c r="M56" s="21">
        <f t="shared" si="4"/>
        <v>56.624749999999999</v>
      </c>
      <c r="N56" s="21">
        <f t="shared" si="4"/>
        <v>33.774999999999999</v>
      </c>
      <c r="O56" s="21">
        <f t="shared" si="4"/>
        <v>87.1056825</v>
      </c>
      <c r="P56" s="21">
        <f t="shared" si="4"/>
        <v>86.118431999999999</v>
      </c>
      <c r="Q56" s="19"/>
      <c r="R56" s="20"/>
      <c r="S56" s="14">
        <f t="shared" si="5"/>
        <v>0</v>
      </c>
      <c r="T56" s="14">
        <f t="shared" si="6"/>
        <v>0</v>
      </c>
      <c r="U56" s="14">
        <f t="shared" si="7"/>
        <v>2500000</v>
      </c>
      <c r="V56" s="20"/>
      <c r="W56" s="20"/>
      <c r="X56" s="14">
        <f t="shared" si="9"/>
        <v>-4569950</v>
      </c>
      <c r="Y56" s="14">
        <f t="shared" si="10"/>
        <v>4064124.3333333335</v>
      </c>
      <c r="Z56" s="14">
        <f t="shared" si="11"/>
        <v>5102329</v>
      </c>
      <c r="AA56" s="13"/>
    </row>
    <row r="57" spans="1:27" ht="34.5" customHeight="1" x14ac:dyDescent="0.15">
      <c r="A57" s="13">
        <v>11</v>
      </c>
      <c r="B57" s="18" t="s">
        <v>82</v>
      </c>
      <c r="C57" s="37">
        <v>74000000</v>
      </c>
      <c r="D57" s="37">
        <v>58000000</v>
      </c>
      <c r="E57" s="37">
        <v>125000000</v>
      </c>
      <c r="F57" s="37">
        <v>130000000</v>
      </c>
      <c r="G57" s="37">
        <v>130000000</v>
      </c>
      <c r="H57" s="38">
        <v>45252000</v>
      </c>
      <c r="I57" s="38">
        <v>57294500</v>
      </c>
      <c r="J57" s="37">
        <v>110450000</v>
      </c>
      <c r="K57" s="37">
        <v>129750000</v>
      </c>
      <c r="L57" s="19"/>
      <c r="M57" s="21">
        <f t="shared" si="4"/>
        <v>61.151351351351344</v>
      </c>
      <c r="N57" s="21">
        <f t="shared" si="4"/>
        <v>98.783620689655166</v>
      </c>
      <c r="O57" s="21">
        <f t="shared" si="4"/>
        <v>88.36</v>
      </c>
      <c r="P57" s="21">
        <f t="shared" si="4"/>
        <v>99.807692307692307</v>
      </c>
      <c r="Q57" s="19"/>
      <c r="R57" s="20"/>
      <c r="S57" s="14">
        <f t="shared" si="5"/>
        <v>-8000000</v>
      </c>
      <c r="T57" s="14">
        <f t="shared" si="6"/>
        <v>17000000</v>
      </c>
      <c r="U57" s="14">
        <f t="shared" si="7"/>
        <v>14000000</v>
      </c>
      <c r="V57" s="20"/>
      <c r="W57" s="20"/>
      <c r="X57" s="14">
        <f t="shared" si="9"/>
        <v>6021250</v>
      </c>
      <c r="Y57" s="14">
        <f t="shared" si="10"/>
        <v>21732666.666666668</v>
      </c>
      <c r="Z57" s="14">
        <f t="shared" si="11"/>
        <v>21124500</v>
      </c>
      <c r="AA57" s="13"/>
    </row>
    <row r="58" spans="1:27" ht="34.5" customHeight="1" x14ac:dyDescent="0.15">
      <c r="A58" s="13">
        <v>12</v>
      </c>
      <c r="B58" s="18" t="s">
        <v>83</v>
      </c>
      <c r="C58" s="37">
        <v>50000000</v>
      </c>
      <c r="D58" s="37">
        <v>75000000</v>
      </c>
      <c r="E58" s="37">
        <v>75000000</v>
      </c>
      <c r="F58" s="37">
        <v>75000000</v>
      </c>
      <c r="G58" s="37">
        <v>75000000</v>
      </c>
      <c r="H58" s="38">
        <v>47545000</v>
      </c>
      <c r="I58" s="38">
        <v>73132000</v>
      </c>
      <c r="J58" s="37">
        <v>74380000</v>
      </c>
      <c r="K58" s="37">
        <v>74340000</v>
      </c>
      <c r="L58" s="19"/>
      <c r="M58" s="21">
        <f t="shared" si="4"/>
        <v>95.09</v>
      </c>
      <c r="N58" s="21">
        <f t="shared" si="4"/>
        <v>97.509333333333331</v>
      </c>
      <c r="O58" s="21">
        <f t="shared" si="4"/>
        <v>99.173333333333332</v>
      </c>
      <c r="P58" s="21">
        <f t="shared" si="4"/>
        <v>99.11999999999999</v>
      </c>
      <c r="Q58" s="19"/>
      <c r="R58" s="20"/>
      <c r="S58" s="14">
        <f t="shared" si="5"/>
        <v>12500000</v>
      </c>
      <c r="T58" s="14">
        <f t="shared" si="6"/>
        <v>8333333.333333333</v>
      </c>
      <c r="U58" s="14">
        <f t="shared" si="7"/>
        <v>6250000</v>
      </c>
      <c r="V58" s="20"/>
      <c r="W58" s="20"/>
      <c r="X58" s="14">
        <f t="shared" si="9"/>
        <v>12793500</v>
      </c>
      <c r="Y58" s="14">
        <f t="shared" si="10"/>
        <v>8945000</v>
      </c>
      <c r="Z58" s="14">
        <f t="shared" si="11"/>
        <v>6698750</v>
      </c>
      <c r="AA58" s="13"/>
    </row>
    <row r="59" spans="1:27" ht="34.5" customHeight="1" x14ac:dyDescent="0.15">
      <c r="A59" s="13">
        <v>13</v>
      </c>
      <c r="B59" s="18" t="s">
        <v>84</v>
      </c>
      <c r="C59" s="37">
        <v>141000000</v>
      </c>
      <c r="D59" s="37">
        <v>140000000</v>
      </c>
      <c r="E59" s="37"/>
      <c r="F59" s="37"/>
      <c r="G59" s="37"/>
      <c r="H59" s="38">
        <v>135741000</v>
      </c>
      <c r="I59" s="38">
        <v>134869000</v>
      </c>
      <c r="J59" s="37"/>
      <c r="K59" s="37"/>
      <c r="L59" s="19"/>
      <c r="M59" s="21">
        <f t="shared" si="4"/>
        <v>96.270212765957439</v>
      </c>
      <c r="N59" s="21">
        <f t="shared" si="4"/>
        <v>96.335000000000008</v>
      </c>
      <c r="O59" s="21" t="e">
        <f t="shared" si="4"/>
        <v>#DIV/0!</v>
      </c>
      <c r="P59" s="21" t="e">
        <f t="shared" si="4"/>
        <v>#DIV/0!</v>
      </c>
      <c r="Q59" s="19"/>
      <c r="R59" s="20"/>
      <c r="S59" s="14">
        <f t="shared" si="5"/>
        <v>-500000</v>
      </c>
      <c r="T59" s="14">
        <f t="shared" si="6"/>
        <v>-47000000</v>
      </c>
      <c r="U59" s="14">
        <f t="shared" si="7"/>
        <v>-35250000</v>
      </c>
      <c r="V59" s="20"/>
      <c r="W59" s="20"/>
      <c r="X59" s="14">
        <f t="shared" si="9"/>
        <v>-436000</v>
      </c>
      <c r="Y59" s="14">
        <f t="shared" si="10"/>
        <v>-45247000</v>
      </c>
      <c r="Z59" s="14">
        <f t="shared" si="11"/>
        <v>-33935250</v>
      </c>
      <c r="AA59" s="13"/>
    </row>
    <row r="60" spans="1:27" ht="34.5" customHeight="1" x14ac:dyDescent="0.15">
      <c r="A60" s="13">
        <v>14</v>
      </c>
      <c r="B60" s="18" t="s">
        <v>85</v>
      </c>
      <c r="C60" s="37">
        <v>400000000</v>
      </c>
      <c r="D60" s="37">
        <v>385000000</v>
      </c>
      <c r="E60" s="37"/>
      <c r="F60" s="37"/>
      <c r="G60" s="37"/>
      <c r="H60" s="38">
        <v>386063299</v>
      </c>
      <c r="I60" s="38">
        <v>320244000</v>
      </c>
      <c r="J60" s="37"/>
      <c r="K60" s="37"/>
      <c r="L60" s="19"/>
      <c r="M60" s="21">
        <f t="shared" si="4"/>
        <v>96.515824750000007</v>
      </c>
      <c r="N60" s="21">
        <f t="shared" si="4"/>
        <v>83.180259740259743</v>
      </c>
      <c r="O60" s="21" t="e">
        <f t="shared" si="4"/>
        <v>#DIV/0!</v>
      </c>
      <c r="P60" s="21" t="e">
        <f t="shared" si="4"/>
        <v>#DIV/0!</v>
      </c>
      <c r="Q60" s="19"/>
      <c r="R60" s="20"/>
      <c r="S60" s="14">
        <f t="shared" si="5"/>
        <v>-7500000</v>
      </c>
      <c r="T60" s="14">
        <f t="shared" si="6"/>
        <v>-133333333.33333333</v>
      </c>
      <c r="U60" s="14">
        <f t="shared" si="7"/>
        <v>-100000000</v>
      </c>
      <c r="V60" s="20"/>
      <c r="W60" s="20"/>
      <c r="X60" s="14">
        <f t="shared" si="9"/>
        <v>-32909649.5</v>
      </c>
      <c r="Y60" s="14">
        <f t="shared" si="10"/>
        <v>-128687766.33333333</v>
      </c>
      <c r="Z60" s="14">
        <f t="shared" si="11"/>
        <v>-96515824.75</v>
      </c>
      <c r="AA60" s="13"/>
    </row>
    <row r="61" spans="1:27" ht="34.5" customHeight="1" x14ac:dyDescent="0.15">
      <c r="A61" s="13">
        <v>15</v>
      </c>
      <c r="B61" s="18" t="s">
        <v>86</v>
      </c>
      <c r="C61" s="37">
        <v>50000000</v>
      </c>
      <c r="D61" s="37">
        <v>75000000</v>
      </c>
      <c r="E61" s="37">
        <v>75000000</v>
      </c>
      <c r="F61" s="37">
        <v>125000000</v>
      </c>
      <c r="G61" s="37">
        <v>125000000</v>
      </c>
      <c r="H61" s="38">
        <v>45940000</v>
      </c>
      <c r="I61" s="38">
        <v>72005000</v>
      </c>
      <c r="J61" s="37">
        <v>60698400</v>
      </c>
      <c r="K61" s="37">
        <v>106544800</v>
      </c>
      <c r="L61" s="19"/>
      <c r="M61" s="21">
        <f t="shared" si="4"/>
        <v>91.88</v>
      </c>
      <c r="N61" s="21">
        <f t="shared" si="4"/>
        <v>96.006666666666661</v>
      </c>
      <c r="O61" s="21">
        <f t="shared" si="4"/>
        <v>80.931200000000004</v>
      </c>
      <c r="P61" s="21">
        <f t="shared" si="4"/>
        <v>85.235839999999996</v>
      </c>
      <c r="Q61" s="19"/>
      <c r="R61" s="20"/>
      <c r="S61" s="14">
        <f t="shared" si="5"/>
        <v>12500000</v>
      </c>
      <c r="T61" s="14">
        <f t="shared" si="6"/>
        <v>8333333.333333333</v>
      </c>
      <c r="U61" s="14">
        <f t="shared" si="7"/>
        <v>18750000</v>
      </c>
      <c r="V61" s="20"/>
      <c r="W61" s="20"/>
      <c r="X61" s="14">
        <f t="shared" si="9"/>
        <v>13032500</v>
      </c>
      <c r="Y61" s="14">
        <f t="shared" si="10"/>
        <v>4919466.666666667</v>
      </c>
      <c r="Z61" s="14">
        <f t="shared" si="11"/>
        <v>15151200</v>
      </c>
      <c r="AA61" s="13"/>
    </row>
    <row r="62" spans="1:27" ht="34.5" customHeight="1" x14ac:dyDescent="0.15">
      <c r="A62" s="13">
        <v>16</v>
      </c>
      <c r="B62" s="18" t="s">
        <v>87</v>
      </c>
      <c r="C62" s="37">
        <v>150000000</v>
      </c>
      <c r="D62" s="37"/>
      <c r="E62" s="37"/>
      <c r="F62" s="37"/>
      <c r="G62" s="37"/>
      <c r="H62" s="38">
        <v>74944900</v>
      </c>
      <c r="I62" s="38"/>
      <c r="J62" s="37"/>
      <c r="K62" s="37"/>
      <c r="L62" s="19"/>
      <c r="M62" s="21">
        <f t="shared" si="4"/>
        <v>49.963266666666669</v>
      </c>
      <c r="N62" s="21" t="e">
        <f t="shared" si="4"/>
        <v>#DIV/0!</v>
      </c>
      <c r="O62" s="21" t="e">
        <f t="shared" si="4"/>
        <v>#DIV/0!</v>
      </c>
      <c r="P62" s="21" t="e">
        <f t="shared" si="4"/>
        <v>#DIV/0!</v>
      </c>
      <c r="Q62" s="19"/>
      <c r="R62" s="20"/>
      <c r="S62" s="14">
        <f t="shared" si="5"/>
        <v>-75000000</v>
      </c>
      <c r="T62" s="14">
        <f t="shared" si="6"/>
        <v>-50000000</v>
      </c>
      <c r="U62" s="14">
        <f t="shared" si="7"/>
        <v>-37500000</v>
      </c>
      <c r="V62" s="20"/>
      <c r="W62" s="20"/>
      <c r="X62" s="14">
        <f t="shared" si="9"/>
        <v>-37472450</v>
      </c>
      <c r="Y62" s="14">
        <f t="shared" si="10"/>
        <v>-24981633.333333332</v>
      </c>
      <c r="Z62" s="14">
        <f t="shared" si="11"/>
        <v>-18736225</v>
      </c>
      <c r="AA62" s="13"/>
    </row>
    <row r="63" spans="1:27" ht="34.5" customHeight="1" x14ac:dyDescent="0.15">
      <c r="A63" s="13">
        <v>17</v>
      </c>
      <c r="B63" s="18" t="s">
        <v>88</v>
      </c>
      <c r="C63" s="37">
        <v>120000000</v>
      </c>
      <c r="D63" s="37">
        <v>200000000</v>
      </c>
      <c r="E63" s="37"/>
      <c r="F63" s="37"/>
      <c r="G63" s="37"/>
      <c r="H63" s="38">
        <v>104965355</v>
      </c>
      <c r="I63" s="38">
        <v>194351590</v>
      </c>
      <c r="J63" s="37"/>
      <c r="K63" s="37"/>
      <c r="L63" s="19"/>
      <c r="M63" s="21">
        <f t="shared" si="4"/>
        <v>87.471129166666657</v>
      </c>
      <c r="N63" s="21">
        <f t="shared" si="4"/>
        <v>97.175794999999994</v>
      </c>
      <c r="O63" s="21" t="e">
        <f t="shared" si="4"/>
        <v>#DIV/0!</v>
      </c>
      <c r="P63" s="21" t="e">
        <f t="shared" si="4"/>
        <v>#DIV/0!</v>
      </c>
      <c r="Q63" s="19"/>
      <c r="R63" s="20"/>
      <c r="S63" s="14">
        <f t="shared" si="5"/>
        <v>40000000</v>
      </c>
      <c r="T63" s="14">
        <f t="shared" si="6"/>
        <v>-40000000</v>
      </c>
      <c r="U63" s="14">
        <f t="shared" si="7"/>
        <v>-30000000</v>
      </c>
      <c r="V63" s="20"/>
      <c r="W63" s="20"/>
      <c r="X63" s="14">
        <f t="shared" si="9"/>
        <v>44693117.5</v>
      </c>
      <c r="Y63" s="14">
        <f t="shared" si="10"/>
        <v>-34988451.666666664</v>
      </c>
      <c r="Z63" s="14">
        <f t="shared" si="11"/>
        <v>-26241338.75</v>
      </c>
      <c r="AA63" s="13"/>
    </row>
    <row r="64" spans="1:27" ht="34.5" customHeight="1" x14ac:dyDescent="0.15">
      <c r="A64" s="13">
        <v>18</v>
      </c>
      <c r="B64" s="18" t="s">
        <v>89</v>
      </c>
      <c r="C64" s="37">
        <v>300000000</v>
      </c>
      <c r="D64" s="37">
        <v>488000000</v>
      </c>
      <c r="E64" s="37"/>
      <c r="F64" s="37"/>
      <c r="G64" s="37"/>
      <c r="H64" s="38">
        <v>298996000</v>
      </c>
      <c r="I64" s="38">
        <v>454125350</v>
      </c>
      <c r="J64" s="37"/>
      <c r="K64" s="37"/>
      <c r="L64" s="19"/>
      <c r="M64" s="21">
        <f t="shared" si="4"/>
        <v>99.665333333333322</v>
      </c>
      <c r="N64" s="21">
        <f t="shared" si="4"/>
        <v>93.058473360655739</v>
      </c>
      <c r="O64" s="21" t="e">
        <f t="shared" si="4"/>
        <v>#DIV/0!</v>
      </c>
      <c r="P64" s="21" t="e">
        <f t="shared" si="4"/>
        <v>#DIV/0!</v>
      </c>
      <c r="Q64" s="19"/>
      <c r="R64" s="20"/>
      <c r="S64" s="14">
        <f t="shared" si="5"/>
        <v>94000000</v>
      </c>
      <c r="T64" s="14">
        <f t="shared" si="6"/>
        <v>-100000000</v>
      </c>
      <c r="U64" s="14">
        <f t="shared" si="7"/>
        <v>-75000000</v>
      </c>
      <c r="V64" s="20"/>
      <c r="W64" s="20"/>
      <c r="X64" s="14">
        <f t="shared" si="9"/>
        <v>77564675</v>
      </c>
      <c r="Y64" s="14">
        <f t="shared" si="10"/>
        <v>-99665333.333333328</v>
      </c>
      <c r="Z64" s="14">
        <f t="shared" si="11"/>
        <v>-74749000</v>
      </c>
      <c r="AA64" s="13"/>
    </row>
    <row r="65" spans="1:27" ht="34.5" customHeight="1" x14ac:dyDescent="0.15">
      <c r="A65" s="13">
        <v>19</v>
      </c>
      <c r="B65" s="18" t="s">
        <v>90</v>
      </c>
      <c r="C65" s="37">
        <v>50000000</v>
      </c>
      <c r="D65" s="37">
        <v>50000000</v>
      </c>
      <c r="E65" s="37">
        <v>60000000</v>
      </c>
      <c r="F65" s="37">
        <v>60000000</v>
      </c>
      <c r="G65" s="37">
        <v>60000000</v>
      </c>
      <c r="H65" s="38">
        <v>41982000</v>
      </c>
      <c r="I65" s="38">
        <v>48360000</v>
      </c>
      <c r="J65" s="37">
        <v>56560600</v>
      </c>
      <c r="K65" s="37">
        <v>55065424</v>
      </c>
      <c r="L65" s="19"/>
      <c r="M65" s="21">
        <f t="shared" si="4"/>
        <v>83.963999999999999</v>
      </c>
      <c r="N65" s="21">
        <f t="shared" si="4"/>
        <v>96.72</v>
      </c>
      <c r="O65" s="21">
        <f t="shared" si="4"/>
        <v>94.26766666666667</v>
      </c>
      <c r="P65" s="21">
        <f t="shared" si="4"/>
        <v>91.775706666666665</v>
      </c>
      <c r="Q65" s="19"/>
      <c r="R65" s="20"/>
      <c r="S65" s="14">
        <f t="shared" si="5"/>
        <v>0</v>
      </c>
      <c r="T65" s="14">
        <f t="shared" si="6"/>
        <v>3333333.3333333335</v>
      </c>
      <c r="U65" s="14">
        <f t="shared" si="7"/>
        <v>2500000</v>
      </c>
      <c r="V65" s="20"/>
      <c r="W65" s="20"/>
      <c r="X65" s="14">
        <f t="shared" si="9"/>
        <v>3189000</v>
      </c>
      <c r="Y65" s="14">
        <f t="shared" si="10"/>
        <v>4859533.333333333</v>
      </c>
      <c r="Z65" s="14">
        <f t="shared" si="11"/>
        <v>3270856</v>
      </c>
      <c r="AA65" s="13"/>
    </row>
    <row r="66" spans="1:27" ht="34.5" customHeight="1" x14ac:dyDescent="0.15">
      <c r="A66" s="13">
        <v>20</v>
      </c>
      <c r="B66" s="18" t="s">
        <v>91</v>
      </c>
      <c r="C66" s="37">
        <v>30000000</v>
      </c>
      <c r="D66" s="37">
        <v>40000000</v>
      </c>
      <c r="E66" s="37">
        <v>40000000</v>
      </c>
      <c r="F66" s="37">
        <v>100000000</v>
      </c>
      <c r="G66" s="37">
        <v>100000000</v>
      </c>
      <c r="H66" s="38">
        <v>24875050</v>
      </c>
      <c r="I66" s="38">
        <v>36754600</v>
      </c>
      <c r="J66" s="37">
        <v>36775174</v>
      </c>
      <c r="K66" s="37">
        <v>95554941</v>
      </c>
      <c r="L66" s="19"/>
      <c r="M66" s="21">
        <f t="shared" si="4"/>
        <v>82.916833333333329</v>
      </c>
      <c r="N66" s="21">
        <f t="shared" si="4"/>
        <v>91.886499999999998</v>
      </c>
      <c r="O66" s="21">
        <f t="shared" si="4"/>
        <v>91.93793500000001</v>
      </c>
      <c r="P66" s="21">
        <f t="shared" si="4"/>
        <v>95.554940999999999</v>
      </c>
      <c r="Q66" s="19"/>
      <c r="R66" s="20"/>
      <c r="S66" s="14">
        <f t="shared" si="5"/>
        <v>5000000</v>
      </c>
      <c r="T66" s="14">
        <f t="shared" si="6"/>
        <v>3333333.3333333335</v>
      </c>
      <c r="U66" s="14">
        <f t="shared" si="7"/>
        <v>17500000</v>
      </c>
      <c r="V66" s="20"/>
      <c r="W66" s="20"/>
      <c r="X66" s="14">
        <f t="shared" si="9"/>
        <v>5939775</v>
      </c>
      <c r="Y66" s="14">
        <f t="shared" si="10"/>
        <v>3966708</v>
      </c>
      <c r="Z66" s="14">
        <f t="shared" si="11"/>
        <v>17669972.75</v>
      </c>
      <c r="AA66" s="13"/>
    </row>
    <row r="67" spans="1:27" ht="34.5" customHeight="1" x14ac:dyDescent="0.15">
      <c r="A67" s="13">
        <v>21</v>
      </c>
      <c r="B67" s="18" t="s">
        <v>92</v>
      </c>
      <c r="C67" s="37">
        <v>150000000</v>
      </c>
      <c r="D67" s="37">
        <v>169000000</v>
      </c>
      <c r="E67" s="37">
        <v>50000000</v>
      </c>
      <c r="F67" s="37">
        <v>100000000</v>
      </c>
      <c r="G67" s="37">
        <v>100000000</v>
      </c>
      <c r="H67" s="38">
        <v>118725000</v>
      </c>
      <c r="I67" s="38">
        <v>154312200</v>
      </c>
      <c r="J67" s="37">
        <v>48391923</v>
      </c>
      <c r="K67" s="37">
        <v>99925597</v>
      </c>
      <c r="L67" s="19"/>
      <c r="M67" s="21">
        <f t="shared" si="4"/>
        <v>79.149999999999991</v>
      </c>
      <c r="N67" s="21">
        <f t="shared" si="4"/>
        <v>91.308994082840229</v>
      </c>
      <c r="O67" s="21">
        <f t="shared" si="4"/>
        <v>96.783845999999997</v>
      </c>
      <c r="P67" s="21">
        <f t="shared" si="4"/>
        <v>99.925596999999996</v>
      </c>
      <c r="Q67" s="19"/>
      <c r="R67" s="20"/>
      <c r="S67" s="14">
        <f t="shared" si="5"/>
        <v>9500000</v>
      </c>
      <c r="T67" s="14">
        <f t="shared" si="6"/>
        <v>-33333333.333333332</v>
      </c>
      <c r="U67" s="14">
        <f t="shared" si="7"/>
        <v>-12500000</v>
      </c>
      <c r="V67" s="20"/>
      <c r="W67" s="20"/>
      <c r="X67" s="14">
        <f t="shared" si="9"/>
        <v>17793600</v>
      </c>
      <c r="Y67" s="14">
        <f t="shared" si="10"/>
        <v>-23444359</v>
      </c>
      <c r="Z67" s="14">
        <f t="shared" si="11"/>
        <v>-4699850.75</v>
      </c>
      <c r="AA67" s="13"/>
    </row>
    <row r="68" spans="1:27" ht="34.5" customHeight="1" x14ac:dyDescent="0.15">
      <c r="A68" s="13">
        <v>22</v>
      </c>
      <c r="B68" s="18" t="s">
        <v>93</v>
      </c>
      <c r="C68" s="37">
        <v>100000000</v>
      </c>
      <c r="D68" s="37"/>
      <c r="E68" s="37"/>
      <c r="F68" s="37"/>
      <c r="G68" s="37"/>
      <c r="H68" s="38">
        <v>88898800</v>
      </c>
      <c r="I68" s="38"/>
      <c r="J68" s="37"/>
      <c r="K68" s="37"/>
      <c r="L68" s="19"/>
      <c r="M68" s="21">
        <f t="shared" si="4"/>
        <v>88.898799999999994</v>
      </c>
      <c r="N68" s="21" t="e">
        <f t="shared" si="4"/>
        <v>#DIV/0!</v>
      </c>
      <c r="O68" s="21" t="e">
        <f t="shared" si="4"/>
        <v>#DIV/0!</v>
      </c>
      <c r="P68" s="21" t="e">
        <f t="shared" si="4"/>
        <v>#DIV/0!</v>
      </c>
      <c r="Q68" s="19"/>
      <c r="R68" s="20"/>
      <c r="S68" s="14">
        <f t="shared" si="5"/>
        <v>-50000000</v>
      </c>
      <c r="T68" s="14">
        <f t="shared" si="6"/>
        <v>-33333333.333333332</v>
      </c>
      <c r="U68" s="14">
        <f t="shared" si="7"/>
        <v>-25000000</v>
      </c>
      <c r="V68" s="20"/>
      <c r="W68" s="20"/>
      <c r="X68" s="14">
        <f t="shared" si="9"/>
        <v>-44449400</v>
      </c>
      <c r="Y68" s="14">
        <f t="shared" si="10"/>
        <v>-29632933.333333332</v>
      </c>
      <c r="Z68" s="14">
        <f t="shared" si="11"/>
        <v>-22224700</v>
      </c>
      <c r="AA68" s="13"/>
    </row>
    <row r="69" spans="1:27" ht="34.5" customHeight="1" x14ac:dyDescent="0.15">
      <c r="A69" s="13">
        <v>23</v>
      </c>
      <c r="B69" s="18" t="s">
        <v>94</v>
      </c>
      <c r="C69" s="37">
        <v>68500000</v>
      </c>
      <c r="D69" s="37"/>
      <c r="E69" s="37"/>
      <c r="F69" s="37"/>
      <c r="G69" s="37"/>
      <c r="H69" s="38">
        <v>46462100</v>
      </c>
      <c r="I69" s="38"/>
      <c r="J69" s="37"/>
      <c r="K69" s="37"/>
      <c r="L69" s="19"/>
      <c r="M69" s="21">
        <f t="shared" si="4"/>
        <v>67.827883211678824</v>
      </c>
      <c r="N69" s="21" t="e">
        <f t="shared" si="4"/>
        <v>#DIV/0!</v>
      </c>
      <c r="O69" s="21" t="e">
        <f t="shared" si="4"/>
        <v>#DIV/0!</v>
      </c>
      <c r="P69" s="21" t="e">
        <f t="shared" si="4"/>
        <v>#DIV/0!</v>
      </c>
      <c r="Q69" s="19"/>
      <c r="R69" s="20"/>
      <c r="S69" s="14">
        <f t="shared" si="5"/>
        <v>-34250000</v>
      </c>
      <c r="T69" s="14">
        <f t="shared" si="6"/>
        <v>-22833333.333333332</v>
      </c>
      <c r="U69" s="14">
        <f t="shared" si="7"/>
        <v>-17125000</v>
      </c>
      <c r="V69" s="20"/>
      <c r="W69" s="20"/>
      <c r="X69" s="14">
        <f t="shared" si="9"/>
        <v>-23231050</v>
      </c>
      <c r="Y69" s="14">
        <f t="shared" si="10"/>
        <v>-15487366.666666666</v>
      </c>
      <c r="Z69" s="14">
        <f t="shared" si="11"/>
        <v>-11615525</v>
      </c>
      <c r="AA69" s="13"/>
    </row>
    <row r="70" spans="1:27" ht="34.5" customHeight="1" x14ac:dyDescent="0.15">
      <c r="A70" s="13">
        <v>24</v>
      </c>
      <c r="B70" s="18" t="s">
        <v>95</v>
      </c>
      <c r="C70" s="37">
        <v>35000000</v>
      </c>
      <c r="D70" s="37"/>
      <c r="E70" s="37">
        <v>35000000</v>
      </c>
      <c r="F70" s="37">
        <v>35000000</v>
      </c>
      <c r="G70" s="37">
        <v>35000000</v>
      </c>
      <c r="H70" s="38">
        <v>20516000</v>
      </c>
      <c r="I70" s="38"/>
      <c r="J70" s="37">
        <v>18490000</v>
      </c>
      <c r="K70" s="37">
        <v>33294671</v>
      </c>
      <c r="L70" s="19"/>
      <c r="M70" s="21">
        <f t="shared" si="4"/>
        <v>58.617142857142859</v>
      </c>
      <c r="N70" s="21" t="e">
        <f t="shared" si="4"/>
        <v>#DIV/0!</v>
      </c>
      <c r="O70" s="21">
        <f t="shared" si="4"/>
        <v>52.828571428571422</v>
      </c>
      <c r="P70" s="21">
        <f t="shared" si="4"/>
        <v>95.127631428571419</v>
      </c>
      <c r="Q70" s="19"/>
      <c r="R70" s="20"/>
      <c r="S70" s="14">
        <f t="shared" si="5"/>
        <v>-17500000</v>
      </c>
      <c r="T70" s="14">
        <f t="shared" si="6"/>
        <v>0</v>
      </c>
      <c r="U70" s="14">
        <f t="shared" si="7"/>
        <v>0</v>
      </c>
      <c r="V70" s="20"/>
      <c r="W70" s="20"/>
      <c r="X70" s="14">
        <f t="shared" si="9"/>
        <v>-10258000</v>
      </c>
      <c r="Y70" s="14">
        <f t="shared" si="10"/>
        <v>-675333.33333333337</v>
      </c>
      <c r="Z70" s="14">
        <f t="shared" si="11"/>
        <v>3194667.75</v>
      </c>
      <c r="AA70" s="13"/>
    </row>
    <row r="71" spans="1:27" ht="34.5" customHeight="1" x14ac:dyDescent="0.15">
      <c r="A71" s="13">
        <v>25</v>
      </c>
      <c r="B71" s="18" t="s">
        <v>96</v>
      </c>
      <c r="C71" s="37">
        <v>15000000</v>
      </c>
      <c r="D71" s="37">
        <v>16000000</v>
      </c>
      <c r="E71" s="37">
        <v>16000000</v>
      </c>
      <c r="F71" s="37">
        <v>16000000</v>
      </c>
      <c r="G71" s="37">
        <v>16000000</v>
      </c>
      <c r="H71" s="38">
        <v>14798500</v>
      </c>
      <c r="I71" s="38">
        <v>13266500</v>
      </c>
      <c r="J71" s="37">
        <v>10946500</v>
      </c>
      <c r="K71" s="37">
        <v>9888000</v>
      </c>
      <c r="L71" s="19"/>
      <c r="M71" s="21">
        <f t="shared" si="4"/>
        <v>98.656666666666666</v>
      </c>
      <c r="N71" s="21">
        <f t="shared" si="4"/>
        <v>82.915625000000006</v>
      </c>
      <c r="O71" s="21">
        <f t="shared" si="4"/>
        <v>68.415625000000006</v>
      </c>
      <c r="P71" s="21">
        <f t="shared" si="4"/>
        <v>61.8</v>
      </c>
      <c r="Q71" s="19"/>
      <c r="R71" s="20"/>
      <c r="S71" s="14">
        <f t="shared" si="5"/>
        <v>500000</v>
      </c>
      <c r="T71" s="14">
        <f t="shared" si="6"/>
        <v>333333.33333333331</v>
      </c>
      <c r="U71" s="14">
        <f t="shared" si="7"/>
        <v>250000</v>
      </c>
      <c r="V71" s="20"/>
      <c r="W71" s="20"/>
      <c r="X71" s="14">
        <f t="shared" si="9"/>
        <v>-766000</v>
      </c>
      <c r="Y71" s="14">
        <f t="shared" si="10"/>
        <v>-1284000</v>
      </c>
      <c r="Z71" s="14">
        <f t="shared" si="11"/>
        <v>-1227625</v>
      </c>
      <c r="AA71" s="13"/>
    </row>
    <row r="72" spans="1:27" ht="34.5" customHeight="1" x14ac:dyDescent="0.15">
      <c r="A72" s="13">
        <v>26</v>
      </c>
      <c r="B72" s="18" t="s">
        <v>97</v>
      </c>
      <c r="C72" s="37">
        <v>135000000</v>
      </c>
      <c r="D72" s="37">
        <v>144450000</v>
      </c>
      <c r="E72" s="37">
        <v>1350000000</v>
      </c>
      <c r="F72" s="37">
        <v>1600000000</v>
      </c>
      <c r="G72" s="37">
        <v>1615000000</v>
      </c>
      <c r="H72" s="38">
        <v>100715571</v>
      </c>
      <c r="I72" s="38">
        <v>134638217</v>
      </c>
      <c r="J72" s="37">
        <v>1085087284</v>
      </c>
      <c r="K72" s="37">
        <v>1429410171</v>
      </c>
      <c r="L72" s="19"/>
      <c r="M72" s="21">
        <f t="shared" ref="M72:P93" si="25">(H72/C72)*100</f>
        <v>74.604126666666673</v>
      </c>
      <c r="N72" s="21">
        <f t="shared" si="25"/>
        <v>93.207488404292135</v>
      </c>
      <c r="O72" s="21">
        <f t="shared" si="25"/>
        <v>80.376835851851851</v>
      </c>
      <c r="P72" s="21">
        <f t="shared" si="25"/>
        <v>89.338135687499999</v>
      </c>
      <c r="Q72" s="19"/>
      <c r="R72" s="20"/>
      <c r="S72" s="14">
        <f t="shared" ref="S72:S94" si="26">(D72-C72)/2</f>
        <v>4725000</v>
      </c>
      <c r="T72" s="14">
        <f t="shared" ref="T72:T94" si="27">(E72-C72)/3</f>
        <v>405000000</v>
      </c>
      <c r="U72" s="14">
        <f t="shared" ref="U72:U94" si="28">(F72-C72)/4</f>
        <v>366250000</v>
      </c>
      <c r="V72" s="20"/>
      <c r="W72" s="20"/>
      <c r="X72" s="14">
        <f t="shared" ref="X72:X94" si="29">(I72-H72)/2</f>
        <v>16961323</v>
      </c>
      <c r="Y72" s="14">
        <f t="shared" ref="Y72:Y94" si="30">(J72-H72)/3</f>
        <v>328123904.33333331</v>
      </c>
      <c r="Z72" s="14">
        <f t="shared" ref="Z72:Z94" si="31">(K72-H72)/4</f>
        <v>332173650</v>
      </c>
      <c r="AA72" s="13"/>
    </row>
    <row r="73" spans="1:27" ht="34.5" customHeight="1" x14ac:dyDescent="0.15">
      <c r="A73" s="13">
        <v>27</v>
      </c>
      <c r="B73" s="18" t="s">
        <v>98</v>
      </c>
      <c r="C73" s="37">
        <v>50000000</v>
      </c>
      <c r="D73" s="37">
        <v>65000000</v>
      </c>
      <c r="E73" s="37"/>
      <c r="F73" s="37"/>
      <c r="G73" s="37"/>
      <c r="H73" s="38">
        <v>38694000</v>
      </c>
      <c r="I73" s="38">
        <v>56514000</v>
      </c>
      <c r="J73" s="37"/>
      <c r="K73" s="37"/>
      <c r="L73" s="19"/>
      <c r="M73" s="21">
        <f t="shared" si="25"/>
        <v>77.388000000000005</v>
      </c>
      <c r="N73" s="21">
        <f t="shared" si="25"/>
        <v>86.944615384615389</v>
      </c>
      <c r="O73" s="21" t="e">
        <f t="shared" si="25"/>
        <v>#DIV/0!</v>
      </c>
      <c r="P73" s="21" t="e">
        <f t="shared" si="25"/>
        <v>#DIV/0!</v>
      </c>
      <c r="Q73" s="19"/>
      <c r="R73" s="20"/>
      <c r="S73" s="14">
        <f t="shared" si="26"/>
        <v>7500000</v>
      </c>
      <c r="T73" s="14">
        <f t="shared" si="27"/>
        <v>-16666666.666666666</v>
      </c>
      <c r="U73" s="14">
        <f t="shared" si="28"/>
        <v>-12500000</v>
      </c>
      <c r="V73" s="20"/>
      <c r="W73" s="20"/>
      <c r="X73" s="14">
        <f t="shared" si="29"/>
        <v>8910000</v>
      </c>
      <c r="Y73" s="14">
        <f t="shared" si="30"/>
        <v>-12898000</v>
      </c>
      <c r="Z73" s="14">
        <f t="shared" si="31"/>
        <v>-9673500</v>
      </c>
      <c r="AA73" s="13"/>
    </row>
    <row r="74" spans="1:27" ht="34.5" customHeight="1" x14ac:dyDescent="0.15">
      <c r="A74" s="13">
        <v>28</v>
      </c>
      <c r="B74" s="18" t="s">
        <v>99</v>
      </c>
      <c r="C74" s="37">
        <v>50000000</v>
      </c>
      <c r="D74" s="37">
        <v>55000000</v>
      </c>
      <c r="E74" s="37"/>
      <c r="F74" s="37"/>
      <c r="G74" s="37"/>
      <c r="H74" s="38">
        <v>38607500</v>
      </c>
      <c r="I74" s="38">
        <v>37578500</v>
      </c>
      <c r="J74" s="37"/>
      <c r="K74" s="37"/>
      <c r="L74" s="19"/>
      <c r="M74" s="21">
        <f t="shared" si="25"/>
        <v>77.215000000000003</v>
      </c>
      <c r="N74" s="21">
        <f t="shared" si="25"/>
        <v>68.324545454545458</v>
      </c>
      <c r="O74" s="21" t="e">
        <f t="shared" si="25"/>
        <v>#DIV/0!</v>
      </c>
      <c r="P74" s="21" t="e">
        <f t="shared" si="25"/>
        <v>#DIV/0!</v>
      </c>
      <c r="Q74" s="19"/>
      <c r="R74" s="20"/>
      <c r="S74" s="14">
        <f t="shared" si="26"/>
        <v>2500000</v>
      </c>
      <c r="T74" s="14">
        <f t="shared" si="27"/>
        <v>-16666666.666666666</v>
      </c>
      <c r="U74" s="14">
        <f t="shared" si="28"/>
        <v>-12500000</v>
      </c>
      <c r="V74" s="20"/>
      <c r="W74" s="20"/>
      <c r="X74" s="14">
        <f t="shared" si="29"/>
        <v>-514500</v>
      </c>
      <c r="Y74" s="14">
        <f t="shared" si="30"/>
        <v>-12869166.666666666</v>
      </c>
      <c r="Z74" s="14">
        <f t="shared" si="31"/>
        <v>-9651875</v>
      </c>
      <c r="AA74" s="13"/>
    </row>
    <row r="75" spans="1:27" ht="34.5" customHeight="1" x14ac:dyDescent="0.15">
      <c r="A75" s="13">
        <v>29</v>
      </c>
      <c r="B75" s="18" t="s">
        <v>100</v>
      </c>
      <c r="C75" s="37">
        <v>280000000</v>
      </c>
      <c r="D75" s="37">
        <v>450000000</v>
      </c>
      <c r="E75" s="37">
        <v>550000000</v>
      </c>
      <c r="F75" s="37">
        <v>550000000</v>
      </c>
      <c r="G75" s="37">
        <v>550000000</v>
      </c>
      <c r="H75" s="38">
        <v>223942660</v>
      </c>
      <c r="I75" s="38">
        <v>431246630</v>
      </c>
      <c r="J75" s="37">
        <v>521333460</v>
      </c>
      <c r="K75" s="37">
        <v>513327780</v>
      </c>
      <c r="L75" s="19"/>
      <c r="M75" s="21">
        <f t="shared" si="25"/>
        <v>79.979521428571431</v>
      </c>
      <c r="N75" s="21">
        <f t="shared" si="25"/>
        <v>95.83258444444445</v>
      </c>
      <c r="O75" s="21">
        <f t="shared" si="25"/>
        <v>94.787901818181822</v>
      </c>
      <c r="P75" s="21">
        <f t="shared" si="25"/>
        <v>93.33232363636364</v>
      </c>
      <c r="Q75" s="19"/>
      <c r="R75" s="20"/>
      <c r="S75" s="14">
        <f t="shared" si="26"/>
        <v>85000000</v>
      </c>
      <c r="T75" s="14">
        <f t="shared" si="27"/>
        <v>90000000</v>
      </c>
      <c r="U75" s="14">
        <f t="shared" si="28"/>
        <v>67500000</v>
      </c>
      <c r="V75" s="20"/>
      <c r="W75" s="20"/>
      <c r="X75" s="14">
        <f t="shared" si="29"/>
        <v>103651985</v>
      </c>
      <c r="Y75" s="14">
        <f t="shared" si="30"/>
        <v>99130266.666666672</v>
      </c>
      <c r="Z75" s="14">
        <f t="shared" si="31"/>
        <v>72346280</v>
      </c>
      <c r="AA75" s="13"/>
    </row>
    <row r="76" spans="1:27" ht="34.5" customHeight="1" x14ac:dyDescent="0.15">
      <c r="A76" s="13">
        <v>30</v>
      </c>
      <c r="B76" s="18" t="s">
        <v>101</v>
      </c>
      <c r="C76" s="37">
        <v>300000000</v>
      </c>
      <c r="D76" s="37">
        <v>300000000</v>
      </c>
      <c r="E76" s="37">
        <v>335000000</v>
      </c>
      <c r="F76" s="37">
        <v>335000000</v>
      </c>
      <c r="G76" s="37">
        <v>335000000</v>
      </c>
      <c r="H76" s="38">
        <v>249471630</v>
      </c>
      <c r="I76" s="38">
        <v>272005210</v>
      </c>
      <c r="J76" s="37">
        <v>311088617</v>
      </c>
      <c r="K76" s="37">
        <v>293768740</v>
      </c>
      <c r="L76" s="19"/>
      <c r="M76" s="21">
        <f t="shared" si="25"/>
        <v>83.157210000000006</v>
      </c>
      <c r="N76" s="21">
        <f t="shared" si="25"/>
        <v>90.66840333333333</v>
      </c>
      <c r="O76" s="21">
        <f t="shared" si="25"/>
        <v>92.862273731343279</v>
      </c>
      <c r="P76" s="21">
        <f t="shared" si="25"/>
        <v>87.69216119402985</v>
      </c>
      <c r="Q76" s="19"/>
      <c r="R76" s="20"/>
      <c r="S76" s="14">
        <f t="shared" si="26"/>
        <v>0</v>
      </c>
      <c r="T76" s="14">
        <f t="shared" si="27"/>
        <v>11666666.666666666</v>
      </c>
      <c r="U76" s="14">
        <f t="shared" si="28"/>
        <v>8750000</v>
      </c>
      <c r="V76" s="20"/>
      <c r="W76" s="20"/>
      <c r="X76" s="14">
        <f t="shared" si="29"/>
        <v>11266790</v>
      </c>
      <c r="Y76" s="14">
        <f t="shared" si="30"/>
        <v>20538995.666666668</v>
      </c>
      <c r="Z76" s="14">
        <f t="shared" si="31"/>
        <v>11074277.5</v>
      </c>
      <c r="AA76" s="13"/>
    </row>
    <row r="77" spans="1:27" ht="34.5" customHeight="1" x14ac:dyDescent="0.15">
      <c r="A77" s="13">
        <v>31</v>
      </c>
      <c r="B77" s="18" t="s">
        <v>102</v>
      </c>
      <c r="C77" s="37">
        <v>225000000</v>
      </c>
      <c r="D77" s="37">
        <v>230000000</v>
      </c>
      <c r="E77" s="37">
        <v>240000000</v>
      </c>
      <c r="F77" s="37">
        <v>240000000</v>
      </c>
      <c r="G77" s="37">
        <v>240000000</v>
      </c>
      <c r="H77" s="38">
        <v>198047949</v>
      </c>
      <c r="I77" s="38">
        <v>221895428</v>
      </c>
      <c r="J77" s="37">
        <v>210161050</v>
      </c>
      <c r="K77" s="37">
        <v>192325539</v>
      </c>
      <c r="L77" s="19"/>
      <c r="M77" s="21">
        <f t="shared" si="25"/>
        <v>88.021310666666665</v>
      </c>
      <c r="N77" s="21">
        <f t="shared" si="25"/>
        <v>96.476273043478258</v>
      </c>
      <c r="O77" s="21">
        <f t="shared" si="25"/>
        <v>87.567104166666667</v>
      </c>
      <c r="P77" s="21">
        <f t="shared" si="25"/>
        <v>80.135641250000006</v>
      </c>
      <c r="Q77" s="19"/>
      <c r="R77" s="20"/>
      <c r="S77" s="14">
        <f t="shared" si="26"/>
        <v>2500000</v>
      </c>
      <c r="T77" s="14">
        <f t="shared" si="27"/>
        <v>5000000</v>
      </c>
      <c r="U77" s="14">
        <f t="shared" si="28"/>
        <v>3750000</v>
      </c>
      <c r="V77" s="20"/>
      <c r="W77" s="20"/>
      <c r="X77" s="14">
        <f t="shared" si="29"/>
        <v>11923739.5</v>
      </c>
      <c r="Y77" s="14">
        <f t="shared" si="30"/>
        <v>4037700.3333333335</v>
      </c>
      <c r="Z77" s="14">
        <f t="shared" si="31"/>
        <v>-1430602.5</v>
      </c>
      <c r="AA77" s="13"/>
    </row>
    <row r="78" spans="1:27" ht="34.5" customHeight="1" x14ac:dyDescent="0.15">
      <c r="A78" s="13">
        <v>32</v>
      </c>
      <c r="B78" s="18" t="s">
        <v>103</v>
      </c>
      <c r="C78" s="37"/>
      <c r="D78" s="37">
        <v>50000000</v>
      </c>
      <c r="E78" s="37">
        <v>50000000</v>
      </c>
      <c r="F78" s="37">
        <v>125000000</v>
      </c>
      <c r="G78" s="37">
        <v>140000000</v>
      </c>
      <c r="H78" s="38"/>
      <c r="I78" s="38">
        <v>44809866</v>
      </c>
      <c r="J78" s="37">
        <v>47657296</v>
      </c>
      <c r="K78" s="37">
        <v>120264960</v>
      </c>
      <c r="L78" s="19"/>
      <c r="M78" s="21" t="e">
        <f t="shared" si="25"/>
        <v>#DIV/0!</v>
      </c>
      <c r="N78" s="21">
        <f t="shared" si="25"/>
        <v>89.619731999999999</v>
      </c>
      <c r="O78" s="21">
        <f t="shared" si="25"/>
        <v>95.314592000000005</v>
      </c>
      <c r="P78" s="21">
        <f t="shared" si="25"/>
        <v>96.211967999999999</v>
      </c>
      <c r="Q78" s="19"/>
      <c r="R78" s="20"/>
      <c r="S78" s="14">
        <f t="shared" si="26"/>
        <v>25000000</v>
      </c>
      <c r="T78" s="14">
        <f t="shared" si="27"/>
        <v>16666666.666666666</v>
      </c>
      <c r="U78" s="14">
        <f t="shared" si="28"/>
        <v>31250000</v>
      </c>
      <c r="V78" s="20"/>
      <c r="W78" s="20"/>
      <c r="X78" s="14">
        <f t="shared" si="29"/>
        <v>22404933</v>
      </c>
      <c r="Y78" s="14">
        <f t="shared" si="30"/>
        <v>15885765.333333334</v>
      </c>
      <c r="Z78" s="14">
        <f t="shared" si="31"/>
        <v>30066240</v>
      </c>
      <c r="AA78" s="13"/>
    </row>
    <row r="79" spans="1:27" ht="34.5" customHeight="1" x14ac:dyDescent="0.15">
      <c r="A79" s="13">
        <v>33</v>
      </c>
      <c r="B79" s="18" t="s">
        <v>104</v>
      </c>
      <c r="C79" s="37">
        <v>342500000</v>
      </c>
      <c r="D79" s="37"/>
      <c r="E79" s="37"/>
      <c r="F79" s="37"/>
      <c r="G79" s="37"/>
      <c r="H79" s="38">
        <v>332885500</v>
      </c>
      <c r="I79" s="38"/>
      <c r="J79" s="37"/>
      <c r="K79" s="37"/>
      <c r="L79" s="19"/>
      <c r="M79" s="21">
        <f t="shared" si="25"/>
        <v>97.192846715328457</v>
      </c>
      <c r="N79" s="21" t="e">
        <f t="shared" si="25"/>
        <v>#DIV/0!</v>
      </c>
      <c r="O79" s="21" t="e">
        <f t="shared" si="25"/>
        <v>#DIV/0!</v>
      </c>
      <c r="P79" s="21" t="e">
        <f t="shared" si="25"/>
        <v>#DIV/0!</v>
      </c>
      <c r="Q79" s="19"/>
      <c r="R79" s="20"/>
      <c r="S79" s="14">
        <f t="shared" si="26"/>
        <v>-171250000</v>
      </c>
      <c r="T79" s="14">
        <f t="shared" si="27"/>
        <v>-114166666.66666667</v>
      </c>
      <c r="U79" s="14">
        <f t="shared" si="28"/>
        <v>-85625000</v>
      </c>
      <c r="V79" s="20"/>
      <c r="W79" s="20"/>
      <c r="X79" s="14">
        <f t="shared" si="29"/>
        <v>-166442750</v>
      </c>
      <c r="Y79" s="14">
        <f t="shared" si="30"/>
        <v>-110961833.33333333</v>
      </c>
      <c r="Z79" s="14">
        <f t="shared" si="31"/>
        <v>-83221375</v>
      </c>
      <c r="AA79" s="13"/>
    </row>
    <row r="80" spans="1:27" ht="34.5" customHeight="1" x14ac:dyDescent="0.15">
      <c r="A80" s="13">
        <v>34</v>
      </c>
      <c r="B80" s="18" t="s">
        <v>105</v>
      </c>
      <c r="C80" s="37">
        <v>100000000</v>
      </c>
      <c r="D80" s="37"/>
      <c r="E80" s="37"/>
      <c r="F80" s="37"/>
      <c r="G80" s="37"/>
      <c r="H80" s="38">
        <v>77915800</v>
      </c>
      <c r="I80" s="38"/>
      <c r="J80" s="37"/>
      <c r="K80" s="37"/>
      <c r="L80" s="19"/>
      <c r="M80" s="21">
        <f t="shared" si="25"/>
        <v>77.915800000000004</v>
      </c>
      <c r="N80" s="21" t="e">
        <f t="shared" si="25"/>
        <v>#DIV/0!</v>
      </c>
      <c r="O80" s="21" t="e">
        <f t="shared" si="25"/>
        <v>#DIV/0!</v>
      </c>
      <c r="P80" s="21" t="e">
        <f t="shared" si="25"/>
        <v>#DIV/0!</v>
      </c>
      <c r="Q80" s="19"/>
      <c r="R80" s="20"/>
      <c r="S80" s="14">
        <f t="shared" si="26"/>
        <v>-50000000</v>
      </c>
      <c r="T80" s="14">
        <f t="shared" si="27"/>
        <v>-33333333.333333332</v>
      </c>
      <c r="U80" s="14">
        <f t="shared" si="28"/>
        <v>-25000000</v>
      </c>
      <c r="V80" s="20"/>
      <c r="W80" s="20"/>
      <c r="X80" s="14">
        <f t="shared" si="29"/>
        <v>-38957900</v>
      </c>
      <c r="Y80" s="14">
        <f t="shared" si="30"/>
        <v>-25971933.333333332</v>
      </c>
      <c r="Z80" s="14">
        <f t="shared" si="31"/>
        <v>-19478950</v>
      </c>
      <c r="AA80" s="13"/>
    </row>
    <row r="81" spans="1:27" ht="34.5" customHeight="1" x14ac:dyDescent="0.15">
      <c r="A81" s="13">
        <v>35</v>
      </c>
      <c r="B81" s="18" t="s">
        <v>106</v>
      </c>
      <c r="C81" s="37">
        <v>75000000</v>
      </c>
      <c r="D81" s="37"/>
      <c r="E81" s="37"/>
      <c r="F81" s="37"/>
      <c r="G81" s="37"/>
      <c r="H81" s="38">
        <v>59614000</v>
      </c>
      <c r="I81" s="38"/>
      <c r="J81" s="37"/>
      <c r="K81" s="37"/>
      <c r="L81" s="19"/>
      <c r="M81" s="21">
        <f t="shared" si="25"/>
        <v>79.48533333333333</v>
      </c>
      <c r="N81" s="21" t="e">
        <f t="shared" si="25"/>
        <v>#DIV/0!</v>
      </c>
      <c r="O81" s="21" t="e">
        <f t="shared" si="25"/>
        <v>#DIV/0!</v>
      </c>
      <c r="P81" s="21" t="e">
        <f t="shared" si="25"/>
        <v>#DIV/0!</v>
      </c>
      <c r="Q81" s="19"/>
      <c r="R81" s="20"/>
      <c r="S81" s="14">
        <f t="shared" si="26"/>
        <v>-37500000</v>
      </c>
      <c r="T81" s="14">
        <f t="shared" si="27"/>
        <v>-25000000</v>
      </c>
      <c r="U81" s="14">
        <f t="shared" si="28"/>
        <v>-18750000</v>
      </c>
      <c r="V81" s="20"/>
      <c r="W81" s="20"/>
      <c r="X81" s="14">
        <f t="shared" si="29"/>
        <v>-29807000</v>
      </c>
      <c r="Y81" s="14">
        <f t="shared" si="30"/>
        <v>-19871333.333333332</v>
      </c>
      <c r="Z81" s="14">
        <f t="shared" si="31"/>
        <v>-14903500</v>
      </c>
      <c r="AA81" s="13"/>
    </row>
    <row r="82" spans="1:27" ht="34.5" customHeight="1" x14ac:dyDescent="0.15">
      <c r="A82" s="13">
        <v>36</v>
      </c>
      <c r="B82" s="18" t="s">
        <v>107</v>
      </c>
      <c r="C82" s="37">
        <v>25000000</v>
      </c>
      <c r="D82" s="37"/>
      <c r="E82" s="37"/>
      <c r="F82" s="37"/>
      <c r="G82" s="37"/>
      <c r="H82" s="38">
        <v>23350000</v>
      </c>
      <c r="I82" s="38"/>
      <c r="J82" s="37"/>
      <c r="K82" s="37"/>
      <c r="L82" s="19"/>
      <c r="M82" s="21">
        <f t="shared" si="25"/>
        <v>93.4</v>
      </c>
      <c r="N82" s="21" t="e">
        <f t="shared" si="25"/>
        <v>#DIV/0!</v>
      </c>
      <c r="O82" s="21" t="e">
        <f t="shared" si="25"/>
        <v>#DIV/0!</v>
      </c>
      <c r="P82" s="21" t="e">
        <f t="shared" si="25"/>
        <v>#DIV/0!</v>
      </c>
      <c r="Q82" s="19"/>
      <c r="R82" s="20"/>
      <c r="S82" s="14">
        <f t="shared" si="26"/>
        <v>-12500000</v>
      </c>
      <c r="T82" s="14">
        <f t="shared" si="27"/>
        <v>-8333333.333333333</v>
      </c>
      <c r="U82" s="14">
        <f t="shared" si="28"/>
        <v>-6250000</v>
      </c>
      <c r="V82" s="20"/>
      <c r="W82" s="20"/>
      <c r="X82" s="14">
        <f t="shared" si="29"/>
        <v>-11675000</v>
      </c>
      <c r="Y82" s="14">
        <f t="shared" si="30"/>
        <v>-7783333.333333333</v>
      </c>
      <c r="Z82" s="14">
        <f t="shared" si="31"/>
        <v>-5837500</v>
      </c>
      <c r="AA82" s="13"/>
    </row>
    <row r="83" spans="1:27" ht="27.95" customHeight="1" x14ac:dyDescent="0.15">
      <c r="A83" s="13">
        <v>37</v>
      </c>
      <c r="B83" s="18" t="s">
        <v>108</v>
      </c>
      <c r="C83" s="37"/>
      <c r="D83" s="37"/>
      <c r="E83" s="37">
        <v>50000000</v>
      </c>
      <c r="F83" s="37">
        <v>25000000</v>
      </c>
      <c r="G83" s="37">
        <v>25000000</v>
      </c>
      <c r="H83" s="38"/>
      <c r="I83" s="38"/>
      <c r="J83" s="37">
        <v>30380000</v>
      </c>
      <c r="K83" s="37">
        <v>17000000</v>
      </c>
      <c r="L83" s="19"/>
      <c r="M83" s="21" t="e">
        <f t="shared" si="25"/>
        <v>#DIV/0!</v>
      </c>
      <c r="N83" s="21" t="e">
        <f t="shared" si="25"/>
        <v>#DIV/0!</v>
      </c>
      <c r="O83" s="21">
        <f t="shared" si="25"/>
        <v>60.760000000000005</v>
      </c>
      <c r="P83" s="21">
        <f t="shared" si="25"/>
        <v>68</v>
      </c>
      <c r="Q83" s="19"/>
      <c r="R83" s="20">
        <f t="shared" si="23"/>
        <v>0</v>
      </c>
      <c r="S83" s="14">
        <f t="shared" si="26"/>
        <v>0</v>
      </c>
      <c r="T83" s="14">
        <f t="shared" si="27"/>
        <v>16666666.666666666</v>
      </c>
      <c r="U83" s="14">
        <f t="shared" si="28"/>
        <v>6250000</v>
      </c>
      <c r="V83" s="20"/>
      <c r="W83" s="20">
        <f t="shared" si="24"/>
        <v>0</v>
      </c>
      <c r="X83" s="14">
        <f t="shared" si="29"/>
        <v>0</v>
      </c>
      <c r="Y83" s="14">
        <f t="shared" si="30"/>
        <v>10126666.666666666</v>
      </c>
      <c r="Z83" s="14">
        <f t="shared" si="31"/>
        <v>4250000</v>
      </c>
      <c r="AA83" s="13"/>
    </row>
    <row r="84" spans="1:27" ht="27.95" customHeight="1" x14ac:dyDescent="0.15">
      <c r="A84" s="13">
        <v>38</v>
      </c>
      <c r="B84" s="18" t="s">
        <v>109</v>
      </c>
      <c r="C84" s="37"/>
      <c r="D84" s="37"/>
      <c r="E84" s="37">
        <v>60000000</v>
      </c>
      <c r="F84" s="37"/>
      <c r="G84" s="37"/>
      <c r="H84" s="38"/>
      <c r="I84" s="38"/>
      <c r="J84" s="37">
        <v>55930690</v>
      </c>
      <c r="K84" s="37"/>
      <c r="L84" s="19"/>
      <c r="M84" s="21" t="e">
        <f t="shared" si="25"/>
        <v>#DIV/0!</v>
      </c>
      <c r="N84" s="21" t="e">
        <f t="shared" si="25"/>
        <v>#DIV/0!</v>
      </c>
      <c r="O84" s="21">
        <f t="shared" si="25"/>
        <v>93.217816666666664</v>
      </c>
      <c r="P84" s="21" t="e">
        <f t="shared" si="25"/>
        <v>#DIV/0!</v>
      </c>
      <c r="Q84" s="19"/>
      <c r="R84" s="20">
        <f t="shared" si="23"/>
        <v>0</v>
      </c>
      <c r="S84" s="14">
        <f t="shared" si="26"/>
        <v>0</v>
      </c>
      <c r="T84" s="14">
        <f t="shared" si="27"/>
        <v>20000000</v>
      </c>
      <c r="U84" s="14">
        <f t="shared" si="28"/>
        <v>0</v>
      </c>
      <c r="V84" s="20"/>
      <c r="W84" s="20">
        <f t="shared" si="24"/>
        <v>0</v>
      </c>
      <c r="X84" s="14">
        <f t="shared" si="29"/>
        <v>0</v>
      </c>
      <c r="Y84" s="14">
        <f t="shared" si="30"/>
        <v>18643563.333333332</v>
      </c>
      <c r="Z84" s="14">
        <f t="shared" si="31"/>
        <v>0</v>
      </c>
      <c r="AA84" s="13"/>
    </row>
    <row r="85" spans="1:27" ht="27.95" customHeight="1" x14ac:dyDescent="0.15">
      <c r="A85" s="13">
        <v>39</v>
      </c>
      <c r="B85" s="18" t="s">
        <v>110</v>
      </c>
      <c r="C85" s="37"/>
      <c r="D85" s="37"/>
      <c r="E85" s="37">
        <v>1150000000</v>
      </c>
      <c r="F85" s="37"/>
      <c r="G85" s="37"/>
      <c r="H85" s="38"/>
      <c r="I85" s="38"/>
      <c r="J85" s="37">
        <v>1071728228</v>
      </c>
      <c r="K85" s="37"/>
      <c r="L85" s="19"/>
      <c r="M85" s="21" t="e">
        <f t="shared" si="25"/>
        <v>#DIV/0!</v>
      </c>
      <c r="N85" s="21" t="e">
        <f t="shared" si="25"/>
        <v>#DIV/0!</v>
      </c>
      <c r="O85" s="21">
        <f t="shared" si="25"/>
        <v>93.193758956521748</v>
      </c>
      <c r="P85" s="21" t="e">
        <f t="shared" si="25"/>
        <v>#DIV/0!</v>
      </c>
      <c r="Q85" s="19"/>
      <c r="R85" s="20">
        <f t="shared" si="23"/>
        <v>0</v>
      </c>
      <c r="S85" s="14">
        <f t="shared" si="26"/>
        <v>0</v>
      </c>
      <c r="T85" s="14">
        <f t="shared" si="27"/>
        <v>383333333.33333331</v>
      </c>
      <c r="U85" s="14">
        <f t="shared" si="28"/>
        <v>0</v>
      </c>
      <c r="V85" s="20"/>
      <c r="W85" s="20">
        <f t="shared" si="24"/>
        <v>0</v>
      </c>
      <c r="X85" s="14">
        <f t="shared" si="29"/>
        <v>0</v>
      </c>
      <c r="Y85" s="14">
        <f t="shared" si="30"/>
        <v>357242742.66666669</v>
      </c>
      <c r="Z85" s="14">
        <f t="shared" si="31"/>
        <v>0</v>
      </c>
      <c r="AA85" s="13"/>
    </row>
    <row r="86" spans="1:27" ht="59.25" customHeight="1" x14ac:dyDescent="0.15">
      <c r="A86" s="13">
        <v>40</v>
      </c>
      <c r="B86" s="23" t="s">
        <v>111</v>
      </c>
      <c r="C86" s="37"/>
      <c r="D86" s="37"/>
      <c r="E86" s="37">
        <v>250000000</v>
      </c>
      <c r="F86" s="37">
        <v>317500000</v>
      </c>
      <c r="G86" s="37">
        <v>320000000</v>
      </c>
      <c r="H86" s="38"/>
      <c r="I86" s="38"/>
      <c r="J86" s="37">
        <v>204303300</v>
      </c>
      <c r="K86" s="37">
        <v>312362500</v>
      </c>
      <c r="L86" s="19"/>
      <c r="M86" s="21" t="e">
        <f t="shared" si="25"/>
        <v>#DIV/0!</v>
      </c>
      <c r="N86" s="21" t="e">
        <f t="shared" si="25"/>
        <v>#DIV/0!</v>
      </c>
      <c r="O86" s="21">
        <f t="shared" si="25"/>
        <v>81.721319999999992</v>
      </c>
      <c r="P86" s="21">
        <f t="shared" si="25"/>
        <v>98.381889763779526</v>
      </c>
      <c r="Q86" s="19"/>
      <c r="R86" s="20">
        <f t="shared" si="23"/>
        <v>0</v>
      </c>
      <c r="S86" s="14">
        <f t="shared" si="26"/>
        <v>0</v>
      </c>
      <c r="T86" s="14">
        <f t="shared" si="27"/>
        <v>83333333.333333328</v>
      </c>
      <c r="U86" s="14">
        <f t="shared" si="28"/>
        <v>79375000</v>
      </c>
      <c r="V86" s="20"/>
      <c r="W86" s="20">
        <f t="shared" si="24"/>
        <v>0</v>
      </c>
      <c r="X86" s="14">
        <f t="shared" si="29"/>
        <v>0</v>
      </c>
      <c r="Y86" s="14">
        <f t="shared" si="30"/>
        <v>68101100</v>
      </c>
      <c r="Z86" s="14">
        <f t="shared" si="31"/>
        <v>78090625</v>
      </c>
      <c r="AA86" s="13"/>
    </row>
    <row r="87" spans="1:27" ht="59.25" customHeight="1" x14ac:dyDescent="0.15">
      <c r="A87" s="13">
        <v>41</v>
      </c>
      <c r="B87" s="23" t="s">
        <v>112</v>
      </c>
      <c r="C87" s="37"/>
      <c r="D87" s="37"/>
      <c r="E87" s="37"/>
      <c r="F87" s="37">
        <v>75000000</v>
      </c>
      <c r="G87" s="37"/>
      <c r="H87" s="38"/>
      <c r="I87" s="38"/>
      <c r="J87" s="37"/>
      <c r="K87" s="37">
        <v>56753200</v>
      </c>
      <c r="L87" s="19"/>
      <c r="M87" s="21" t="e">
        <f t="shared" si="25"/>
        <v>#DIV/0!</v>
      </c>
      <c r="N87" s="21" t="e">
        <f t="shared" si="25"/>
        <v>#DIV/0!</v>
      </c>
      <c r="O87" s="21" t="e">
        <f t="shared" si="25"/>
        <v>#DIV/0!</v>
      </c>
      <c r="P87" s="21">
        <f t="shared" si="25"/>
        <v>75.670933333333338</v>
      </c>
      <c r="Q87" s="19"/>
      <c r="R87" s="20"/>
      <c r="S87" s="14">
        <f t="shared" si="26"/>
        <v>0</v>
      </c>
      <c r="T87" s="14">
        <f t="shared" si="27"/>
        <v>0</v>
      </c>
      <c r="U87" s="14">
        <f t="shared" si="28"/>
        <v>18750000</v>
      </c>
      <c r="V87" s="20"/>
      <c r="W87" s="20"/>
      <c r="X87" s="14">
        <f t="shared" si="29"/>
        <v>0</v>
      </c>
      <c r="Y87" s="14">
        <f t="shared" si="30"/>
        <v>0</v>
      </c>
      <c r="Z87" s="14">
        <f t="shared" si="31"/>
        <v>14188300</v>
      </c>
      <c r="AA87" s="13"/>
    </row>
    <row r="88" spans="1:27" ht="59.25" customHeight="1" x14ac:dyDescent="0.15">
      <c r="A88" s="13">
        <v>42</v>
      </c>
      <c r="B88" s="23" t="s">
        <v>113</v>
      </c>
      <c r="C88" s="37"/>
      <c r="D88" s="37"/>
      <c r="E88" s="37"/>
      <c r="F88" s="37">
        <v>100000000</v>
      </c>
      <c r="G88" s="37">
        <v>100000000</v>
      </c>
      <c r="H88" s="38"/>
      <c r="I88" s="38"/>
      <c r="J88" s="37"/>
      <c r="K88" s="37">
        <v>73291530</v>
      </c>
      <c r="L88" s="19"/>
      <c r="M88" s="21" t="e">
        <f t="shared" si="25"/>
        <v>#DIV/0!</v>
      </c>
      <c r="N88" s="21" t="e">
        <f t="shared" si="25"/>
        <v>#DIV/0!</v>
      </c>
      <c r="O88" s="21" t="e">
        <f t="shared" si="25"/>
        <v>#DIV/0!</v>
      </c>
      <c r="P88" s="21">
        <f t="shared" si="25"/>
        <v>73.291530000000009</v>
      </c>
      <c r="Q88" s="19"/>
      <c r="R88" s="20"/>
      <c r="S88" s="14">
        <f t="shared" si="26"/>
        <v>0</v>
      </c>
      <c r="T88" s="14">
        <f t="shared" si="27"/>
        <v>0</v>
      </c>
      <c r="U88" s="14">
        <f t="shared" si="28"/>
        <v>25000000</v>
      </c>
      <c r="V88" s="20"/>
      <c r="W88" s="20"/>
      <c r="X88" s="14">
        <f t="shared" si="29"/>
        <v>0</v>
      </c>
      <c r="Y88" s="14">
        <f t="shared" si="30"/>
        <v>0</v>
      </c>
      <c r="Z88" s="14">
        <f t="shared" si="31"/>
        <v>18322882.5</v>
      </c>
      <c r="AA88" s="13"/>
    </row>
    <row r="89" spans="1:27" ht="59.25" customHeight="1" x14ac:dyDescent="0.15">
      <c r="A89" s="13">
        <v>43</v>
      </c>
      <c r="B89" s="23" t="s">
        <v>114</v>
      </c>
      <c r="C89" s="37"/>
      <c r="D89" s="37"/>
      <c r="E89" s="37"/>
      <c r="F89" s="37"/>
      <c r="G89" s="37">
        <v>410000000</v>
      </c>
      <c r="H89" s="38"/>
      <c r="I89" s="38"/>
      <c r="J89" s="37"/>
      <c r="K89" s="37"/>
      <c r="L89" s="19"/>
      <c r="M89" s="21" t="e">
        <f t="shared" si="25"/>
        <v>#DIV/0!</v>
      </c>
      <c r="N89" s="21" t="e">
        <f t="shared" si="25"/>
        <v>#DIV/0!</v>
      </c>
      <c r="O89" s="21" t="e">
        <f t="shared" si="25"/>
        <v>#DIV/0!</v>
      </c>
      <c r="P89" s="21" t="e">
        <f t="shared" si="25"/>
        <v>#DIV/0!</v>
      </c>
      <c r="Q89" s="19"/>
      <c r="R89" s="20"/>
      <c r="S89" s="14">
        <f t="shared" si="26"/>
        <v>0</v>
      </c>
      <c r="T89" s="14">
        <f t="shared" si="27"/>
        <v>0</v>
      </c>
      <c r="U89" s="14">
        <f t="shared" si="28"/>
        <v>0</v>
      </c>
      <c r="V89" s="20"/>
      <c r="W89" s="20"/>
      <c r="X89" s="14">
        <f t="shared" si="29"/>
        <v>0</v>
      </c>
      <c r="Y89" s="14">
        <f t="shared" si="30"/>
        <v>0</v>
      </c>
      <c r="Z89" s="14">
        <f t="shared" si="31"/>
        <v>0</v>
      </c>
      <c r="AA89" s="13"/>
    </row>
    <row r="90" spans="1:27" ht="59.25" customHeight="1" x14ac:dyDescent="0.15">
      <c r="A90" s="13">
        <v>44</v>
      </c>
      <c r="B90" s="23" t="s">
        <v>115</v>
      </c>
      <c r="C90" s="37"/>
      <c r="D90" s="37"/>
      <c r="E90" s="37"/>
      <c r="F90" s="37"/>
      <c r="G90" s="37">
        <v>75000000</v>
      </c>
      <c r="H90" s="38"/>
      <c r="I90" s="38"/>
      <c r="J90" s="37"/>
      <c r="K90" s="37"/>
      <c r="L90" s="19"/>
      <c r="M90" s="21" t="e">
        <f t="shared" si="25"/>
        <v>#DIV/0!</v>
      </c>
      <c r="N90" s="21" t="e">
        <f t="shared" si="25"/>
        <v>#DIV/0!</v>
      </c>
      <c r="O90" s="21" t="e">
        <f t="shared" si="25"/>
        <v>#DIV/0!</v>
      </c>
      <c r="P90" s="21" t="e">
        <f t="shared" si="25"/>
        <v>#DIV/0!</v>
      </c>
      <c r="Q90" s="19"/>
      <c r="R90" s="20"/>
      <c r="S90" s="14">
        <f t="shared" si="26"/>
        <v>0</v>
      </c>
      <c r="T90" s="14">
        <f t="shared" si="27"/>
        <v>0</v>
      </c>
      <c r="U90" s="14">
        <f t="shared" si="28"/>
        <v>0</v>
      </c>
      <c r="V90" s="20"/>
      <c r="W90" s="20"/>
      <c r="X90" s="14">
        <f t="shared" si="29"/>
        <v>0</v>
      </c>
      <c r="Y90" s="14">
        <f t="shared" si="30"/>
        <v>0</v>
      </c>
      <c r="Z90" s="14">
        <f t="shared" si="31"/>
        <v>0</v>
      </c>
      <c r="AA90" s="13"/>
    </row>
    <row r="91" spans="1:27" ht="39.950000000000003" customHeight="1" x14ac:dyDescent="0.15">
      <c r="A91" s="11" t="s">
        <v>31</v>
      </c>
      <c r="B91" s="12" t="s">
        <v>32</v>
      </c>
      <c r="C91" s="34"/>
      <c r="D91" s="35"/>
      <c r="E91" s="35">
        <v>10000000</v>
      </c>
      <c r="F91" s="35"/>
      <c r="G91" s="35">
        <v>10000000</v>
      </c>
      <c r="H91" s="36"/>
      <c r="I91" s="35"/>
      <c r="J91" s="35">
        <v>6302000</v>
      </c>
      <c r="K91" s="35"/>
      <c r="L91" s="30"/>
      <c r="M91" s="21" t="e">
        <f t="shared" si="25"/>
        <v>#DIV/0!</v>
      </c>
      <c r="N91" s="21" t="e">
        <f t="shared" si="25"/>
        <v>#DIV/0!</v>
      </c>
      <c r="O91" s="21">
        <f t="shared" si="25"/>
        <v>63.019999999999996</v>
      </c>
      <c r="P91" s="21" t="e">
        <f t="shared" si="25"/>
        <v>#DIV/0!</v>
      </c>
      <c r="Q91" s="33"/>
      <c r="R91" s="29"/>
      <c r="S91" s="14">
        <f t="shared" si="26"/>
        <v>0</v>
      </c>
      <c r="T91" s="14">
        <f t="shared" si="27"/>
        <v>3333333.3333333335</v>
      </c>
      <c r="U91" s="14">
        <f t="shared" si="28"/>
        <v>0</v>
      </c>
      <c r="V91" s="29"/>
      <c r="W91" s="30"/>
      <c r="X91" s="14">
        <f t="shared" si="29"/>
        <v>0</v>
      </c>
      <c r="Y91" s="14">
        <f t="shared" si="30"/>
        <v>2100666.6666666665</v>
      </c>
      <c r="Z91" s="14">
        <f t="shared" si="31"/>
        <v>0</v>
      </c>
      <c r="AA91" s="13"/>
    </row>
    <row r="92" spans="1:27" ht="30" customHeight="1" x14ac:dyDescent="0.15">
      <c r="A92" s="11">
        <v>1</v>
      </c>
      <c r="B92" s="18" t="s">
        <v>33</v>
      </c>
      <c r="C92" s="37"/>
      <c r="D92" s="37"/>
      <c r="E92" s="37">
        <v>10000000</v>
      </c>
      <c r="F92" s="37"/>
      <c r="G92" s="37"/>
      <c r="H92" s="38"/>
      <c r="I92" s="38"/>
      <c r="J92" s="37">
        <v>6302000</v>
      </c>
      <c r="K92" s="37"/>
      <c r="L92" s="19"/>
      <c r="M92" s="21" t="e">
        <f t="shared" si="25"/>
        <v>#DIV/0!</v>
      </c>
      <c r="N92" s="21" t="e">
        <f t="shared" si="25"/>
        <v>#DIV/0!</v>
      </c>
      <c r="O92" s="21">
        <f t="shared" si="25"/>
        <v>63.019999999999996</v>
      </c>
      <c r="P92" s="21" t="e">
        <f t="shared" si="25"/>
        <v>#DIV/0!</v>
      </c>
      <c r="Q92" s="19"/>
      <c r="R92" s="20">
        <f t="shared" ref="R92:R93" si="32">(C92-C92)/1</f>
        <v>0</v>
      </c>
      <c r="S92" s="14">
        <f t="shared" si="26"/>
        <v>0</v>
      </c>
      <c r="T92" s="14">
        <f t="shared" si="27"/>
        <v>3333333.3333333335</v>
      </c>
      <c r="U92" s="14">
        <f t="shared" si="28"/>
        <v>0</v>
      </c>
      <c r="V92" s="20"/>
      <c r="W92" s="20">
        <f t="shared" ref="W92:W93" si="33">(H92-H92)/1</f>
        <v>0</v>
      </c>
      <c r="X92" s="14">
        <f t="shared" si="29"/>
        <v>0</v>
      </c>
      <c r="Y92" s="14">
        <f t="shared" si="30"/>
        <v>2100666.6666666665</v>
      </c>
      <c r="Z92" s="14">
        <f t="shared" si="31"/>
        <v>0</v>
      </c>
      <c r="AA92" s="13"/>
    </row>
    <row r="93" spans="1:27" ht="30" customHeight="1" x14ac:dyDescent="0.15">
      <c r="A93" s="11">
        <v>2</v>
      </c>
      <c r="B93" s="18" t="s">
        <v>34</v>
      </c>
      <c r="C93" s="37"/>
      <c r="D93" s="37"/>
      <c r="E93" s="37"/>
      <c r="F93" s="37"/>
      <c r="G93" s="37">
        <v>10000000</v>
      </c>
      <c r="H93" s="38"/>
      <c r="I93" s="38"/>
      <c r="J93" s="37"/>
      <c r="K93" s="37"/>
      <c r="L93" s="19"/>
      <c r="M93" s="21" t="e">
        <f t="shared" si="25"/>
        <v>#DIV/0!</v>
      </c>
      <c r="N93" s="21" t="e">
        <f t="shared" si="25"/>
        <v>#DIV/0!</v>
      </c>
      <c r="O93" s="21" t="e">
        <f t="shared" si="25"/>
        <v>#DIV/0!</v>
      </c>
      <c r="P93" s="21" t="e">
        <f t="shared" si="25"/>
        <v>#DIV/0!</v>
      </c>
      <c r="Q93" s="19"/>
      <c r="R93" s="20">
        <f t="shared" si="32"/>
        <v>0</v>
      </c>
      <c r="S93" s="14">
        <f t="shared" si="26"/>
        <v>0</v>
      </c>
      <c r="T93" s="14">
        <f t="shared" si="27"/>
        <v>0</v>
      </c>
      <c r="U93" s="14">
        <f t="shared" si="28"/>
        <v>0</v>
      </c>
      <c r="V93" s="20"/>
      <c r="W93" s="20">
        <f t="shared" si="33"/>
        <v>0</v>
      </c>
      <c r="X93" s="14">
        <f t="shared" si="29"/>
        <v>0</v>
      </c>
      <c r="Y93" s="14">
        <f t="shared" si="30"/>
        <v>0</v>
      </c>
      <c r="Z93" s="14">
        <f t="shared" si="31"/>
        <v>0</v>
      </c>
      <c r="AA93" s="13"/>
    </row>
    <row r="94" spans="1:27" ht="25.5" customHeight="1" x14ac:dyDescent="0.15">
      <c r="A94" s="13"/>
      <c r="B94" s="15"/>
      <c r="C94" s="42">
        <f>C6+C18+C33+C37+C42+C44+C46+C91</f>
        <v>41054577000</v>
      </c>
      <c r="D94" s="42">
        <f t="shared" ref="D94:W94" si="34">D6+D18+D33+D37+D42+D44+D46+D91</f>
        <v>38080970000</v>
      </c>
      <c r="E94" s="42">
        <f t="shared" si="34"/>
        <v>45586360000</v>
      </c>
      <c r="F94" s="42">
        <f t="shared" si="34"/>
        <v>49165660000</v>
      </c>
      <c r="G94" s="42">
        <f t="shared" si="34"/>
        <v>52720925000</v>
      </c>
      <c r="H94" s="42">
        <f t="shared" si="34"/>
        <v>39911983722</v>
      </c>
      <c r="I94" s="42">
        <f t="shared" si="34"/>
        <v>37281962786</v>
      </c>
      <c r="J94" s="42">
        <f t="shared" si="34"/>
        <v>43313960619</v>
      </c>
      <c r="K94" s="42">
        <f t="shared" si="34"/>
        <v>46515596237</v>
      </c>
      <c r="L94" s="24">
        <f t="shared" si="34"/>
        <v>0</v>
      </c>
      <c r="M94" s="21">
        <f>(H94/C94)*100</f>
        <v>97.216891851059628</v>
      </c>
      <c r="N94" s="21">
        <f t="shared" ref="N94:P94" si="35">(I94/D94)*100</f>
        <v>97.901820216239244</v>
      </c>
      <c r="O94" s="21">
        <f t="shared" si="35"/>
        <v>95.015176949859566</v>
      </c>
      <c r="P94" s="21">
        <f t="shared" si="35"/>
        <v>94.609929444657098</v>
      </c>
      <c r="Q94" s="24">
        <f t="shared" si="34"/>
        <v>0</v>
      </c>
      <c r="R94" s="24">
        <f t="shared" si="34"/>
        <v>0</v>
      </c>
      <c r="S94" s="14">
        <f t="shared" si="26"/>
        <v>-1486803500</v>
      </c>
      <c r="T94" s="14">
        <f t="shared" si="27"/>
        <v>1510594333.3333333</v>
      </c>
      <c r="U94" s="14">
        <f t="shared" si="28"/>
        <v>2027770750</v>
      </c>
      <c r="V94" s="24">
        <f t="shared" si="34"/>
        <v>0</v>
      </c>
      <c r="W94" s="24">
        <f t="shared" si="34"/>
        <v>0</v>
      </c>
      <c r="X94" s="14">
        <f t="shared" si="29"/>
        <v>-1315010468</v>
      </c>
      <c r="Y94" s="14">
        <f t="shared" si="30"/>
        <v>1133992299</v>
      </c>
      <c r="Z94" s="14">
        <f t="shared" si="31"/>
        <v>1650903128.75</v>
      </c>
      <c r="AA94" s="13"/>
    </row>
    <row r="96" spans="1:27" x14ac:dyDescent="0.15">
      <c r="K96" s="26"/>
    </row>
    <row r="97" spans="10:11" x14ac:dyDescent="0.15">
      <c r="J97" s="28"/>
      <c r="K97" s="28"/>
    </row>
  </sheetData>
  <mergeCells count="21">
    <mergeCell ref="O3:O4"/>
    <mergeCell ref="B1:AA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P3:P4"/>
    <mergeCell ref="Q3:Q4"/>
    <mergeCell ref="R3:Z3"/>
    <mergeCell ref="R4:V4"/>
    <mergeCell ref="W4:Z4"/>
  </mergeCells>
  <pageMargins left="0.39370078740157483" right="0.31496062992125984" top="0.55118110236220474" bottom="0.39370078740157483" header="0.31496062992125984" footer="0.31496062992125984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 2.2</vt:lpstr>
      <vt:lpstr>'Tabel 2.2'!Print_Area</vt:lpstr>
      <vt:lpstr>'Tabel 2.2'!Print_Titles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TOMEE</dc:creator>
  <cp:lastModifiedBy>TOMEE</cp:lastModifiedBy>
  <cp:lastPrinted>2019-10-09T10:29:22Z</cp:lastPrinted>
  <dcterms:created xsi:type="dcterms:W3CDTF">2019-10-09T09:12:17Z</dcterms:created>
  <dcterms:modified xsi:type="dcterms:W3CDTF">2020-02-10T04:45:05Z</dcterms:modified>
</cp:coreProperties>
</file>